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https://digitalgojp-my.sharepoint.com/personal/kazue_minegishi160_maff_go_jp/Documents/ドキュメント/★生産総合指導係（R6～）/20-2_輸出強農/10_R6補正要望調査/01_推進室から241203/"/>
    </mc:Choice>
  </mc:AlternateContent>
  <xr:revisionPtr revIDLastSave="0" documentId="8_{6761424E-0EDE-49BC-B28C-FDF218922902}" xr6:coauthVersionLast="47" xr6:coauthVersionMax="47" xr10:uidLastSave="{00000000-0000-0000-0000-000000000000}"/>
  <bookViews>
    <workbookView xWindow="-132" yWindow="-132" windowWidth="23304" windowHeight="12624" tabRatio="914" firstSheet="1" activeTab="1" xr2:uid="{ED0AF009-588A-46C1-8071-39F2994DF301}"/>
  </bookViews>
  <sheets>
    <sheet name="リスト兼マスタ" sheetId="8" state="hidden" r:id="rId1"/>
    <sheet name="様式１－１（新規分）" sheetId="6" r:id="rId2"/>
    <sheet name="様式１－２（継続分）" sheetId="9" state="hidden" r:id="rId3"/>
    <sheet name="様式２" sheetId="17" r:id="rId4"/>
    <sheet name="様式３（入力不要）" sheetId="16" r:id="rId5"/>
    <sheet name="様式４" sheetId="18" r:id="rId6"/>
    <sheet name="様式５（産地競争力の強化）" sheetId="14" r:id="rId7"/>
    <sheet name="様式６（食品流通のグローバル化）" sheetId="13" state="hidden" r:id="rId8"/>
    <sheet name="様式７(新規分)（入力不要）" sheetId="10" r:id="rId9"/>
    <sheet name="様式７（継続分）（入力不要）" sheetId="11" r:id="rId10"/>
    <sheet name="様式７（合計）（入力不要）" sheetId="12" r:id="rId11"/>
  </sheets>
  <definedNames>
    <definedName name="_xlnm._FilterDatabase" localSheetId="9" hidden="1">'様式７（継続分）（入力不要）'!$A$9:$M$64</definedName>
    <definedName name="_xlnm._FilterDatabase" localSheetId="8" hidden="1">'様式７(新規分)（入力不要）'!$A$9:$L$64</definedName>
    <definedName name="_xlnm.Print_Area" localSheetId="1">'様式１－１（新規分）'!$A$1:$AV$44</definedName>
    <definedName name="_xlnm.Print_Area" localSheetId="2">'様式１－２（継続分）'!$A$1:$T$25</definedName>
    <definedName name="_xlnm.Print_Area" localSheetId="3">様式２!$A$1:$Y$21</definedName>
    <definedName name="_xlnm.Print_Area" localSheetId="4">'様式３（入力不要）'!$A$1:$N$13</definedName>
    <definedName name="_xlnm.Print_Area" localSheetId="5">様式４!$A$31:$G$180</definedName>
    <definedName name="_xlnm.Print_Area" localSheetId="6">'様式５（産地競争力の強化）'!$A$1:$AA$30</definedName>
    <definedName name="_xlnm.Print_Area" localSheetId="7">'様式６（食品流通のグローバル化）'!$A$1:$AF$49</definedName>
    <definedName name="_xlnm.Print_Area" localSheetId="9">'様式７（継続分）（入力不要）'!$A$1:$K$64</definedName>
    <definedName name="_xlnm.Print_Area" localSheetId="10">'様式７（合計）（入力不要）'!$A$1:$K$64</definedName>
    <definedName name="_xlnm.Print_Area" localSheetId="8">'様式７(新規分)（入力不要）'!$A$1:$K$64</definedName>
    <definedName name="Z_2D0A40D8_FB66_4073_B1E4_E40A40A37F53_.wvu.PrintArea" localSheetId="3" hidden="1">様式２!$A$1:$Q$20</definedName>
    <definedName name="Z_2D0A40D8_FB66_4073_B1E4_E40A40A37F53_.wvu.PrintArea" localSheetId="4" hidden="1">'様式３（入力不要）'!$A$1:$I$17</definedName>
    <definedName name="Z_2D0A40D8_FB66_4073_B1E4_E40A40A37F53_.wvu.PrintArea" localSheetId="5" hidden="1">様式４!$A$1:$G$28</definedName>
    <definedName name="Z_2D0A40D8_FB66_4073_B1E4_E40A40A37F53_.wvu.PrintArea" localSheetId="6" hidden="1">'様式５（産地競争力の強化）'!$A$2:$AA$33</definedName>
    <definedName name="Z_2D0A40D8_FB66_4073_B1E4_E40A40A37F53_.wvu.PrintArea" localSheetId="7" hidden="1">'様式６（食品流通のグローバル化）'!$A$1:$AF$49</definedName>
    <definedName name="沖縄">リスト兼マスタ!$C$48</definedName>
    <definedName name="管理局">リスト兼マスタ!$A$2:$A$10</definedName>
    <definedName name="関東">リスト兼マスタ!$C$9:$C$18</definedName>
    <definedName name="近畿">リスト兼マスタ!$C$26:$C$31</definedName>
    <definedName name="九州">リスト兼マスタ!$C$41:$C$47</definedName>
    <definedName name="耕種作物産地基幹施設整備">リスト兼マスタ!$K$8:$K$17</definedName>
    <definedName name="産地競争力の強化及び輸出拡大に向けた広域集荷環境の整備">リスト兼マスタ!$G$8:$G$9</definedName>
    <definedName name="食品流通のグローバル化">リスト兼マスタ!$I$9:$I$9</definedName>
    <definedName name="新規">リスト兼マスタ!$O$8:$O$10</definedName>
    <definedName name="中四国">リスト兼マスタ!$C$32:$C$40</definedName>
    <definedName name="東海">リスト兼マスタ!$C$23:$C$25</definedName>
    <definedName name="東北">リスト兼マスタ!$C$3:$C$8</definedName>
    <definedName name="農産物の輸出拡大に向けた広域集荷環境の整備">リスト兼マスタ!$I$12:$I$13</definedName>
    <definedName name="農産物等の輸出拡大に向けた卸売市場施設等の整備">リスト兼マスタ!$I$20:$I$21</definedName>
    <definedName name="北陸">リスト兼マスタ!$C$19:$C$22</definedName>
    <definedName name="本省">リスト兼マスタ!$C$2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7" i="18" l="1"/>
  <c r="D171" i="18"/>
  <c r="D160" i="18"/>
  <c r="D147" i="18"/>
  <c r="D141" i="18"/>
  <c r="D130" i="18"/>
  <c r="D117" i="18"/>
  <c r="D111" i="18"/>
  <c r="D100" i="18"/>
  <c r="D87" i="18"/>
  <c r="D81" i="18"/>
  <c r="D70" i="18"/>
  <c r="D57" i="18"/>
  <c r="D27" i="18"/>
  <c r="D21" i="18"/>
  <c r="D51" i="18"/>
  <c r="AT8" i="6" l="1"/>
  <c r="AT9" i="6"/>
  <c r="H63" i="10"/>
  <c r="H61" i="10"/>
  <c r="H60" i="10"/>
  <c r="H59" i="10"/>
  <c r="H58" i="10"/>
  <c r="H57" i="10"/>
  <c r="H56" i="10"/>
  <c r="H55" i="10"/>
  <c r="H53" i="10"/>
  <c r="H52" i="10"/>
  <c r="H51" i="10"/>
  <c r="H50" i="10"/>
  <c r="H49" i="10"/>
  <c r="H48" i="10"/>
  <c r="H47" i="10"/>
  <c r="H46" i="10"/>
  <c r="H45" i="10"/>
  <c r="H43" i="10"/>
  <c r="H42" i="10"/>
  <c r="H41" i="10"/>
  <c r="H40" i="10"/>
  <c r="H39" i="10"/>
  <c r="H38" i="10"/>
  <c r="H36" i="10"/>
  <c r="H35" i="10"/>
  <c r="H34" i="10"/>
  <c r="H32" i="10"/>
  <c r="H31" i="10"/>
  <c r="H30" i="10"/>
  <c r="H29" i="10"/>
  <c r="H27" i="10"/>
  <c r="H26" i="10"/>
  <c r="H25" i="10"/>
  <c r="H24" i="10"/>
  <c r="H23" i="10"/>
  <c r="H22" i="10"/>
  <c r="H21" i="10"/>
  <c r="H20" i="10"/>
  <c r="H19" i="10"/>
  <c r="H18" i="10"/>
  <c r="H16" i="10"/>
  <c r="H15" i="10"/>
  <c r="H14" i="10"/>
  <c r="H13" i="10"/>
  <c r="H12" i="10"/>
  <c r="H11" i="10"/>
  <c r="H10" i="10"/>
  <c r="D40" i="18"/>
  <c r="D10" i="18"/>
  <c r="G63" i="11" l="1"/>
  <c r="F63" i="11"/>
  <c r="E63" i="11"/>
  <c r="G61" i="11"/>
  <c r="F61" i="11"/>
  <c r="E61" i="11"/>
  <c r="G60" i="11"/>
  <c r="F60" i="11"/>
  <c r="E60" i="11"/>
  <c r="G59" i="11"/>
  <c r="F59" i="11"/>
  <c r="E59" i="11"/>
  <c r="G58" i="11"/>
  <c r="F58" i="11"/>
  <c r="E58" i="11"/>
  <c r="G57" i="11"/>
  <c r="F57" i="11"/>
  <c r="E57" i="11"/>
  <c r="G56" i="11"/>
  <c r="F56" i="11"/>
  <c r="E56" i="11"/>
  <c r="G55" i="11"/>
  <c r="F55" i="11"/>
  <c r="E55" i="11"/>
  <c r="G53" i="11"/>
  <c r="F53" i="11"/>
  <c r="E53" i="11"/>
  <c r="G52" i="11"/>
  <c r="F52" i="11"/>
  <c r="E52" i="11"/>
  <c r="G51" i="11"/>
  <c r="F51" i="11"/>
  <c r="E51" i="11"/>
  <c r="G50" i="11"/>
  <c r="F50" i="11"/>
  <c r="E50" i="11"/>
  <c r="G49" i="11"/>
  <c r="F49" i="11"/>
  <c r="E49" i="11"/>
  <c r="G48" i="11"/>
  <c r="F48" i="11"/>
  <c r="E48" i="11"/>
  <c r="G47" i="11"/>
  <c r="F47" i="11"/>
  <c r="E47" i="11"/>
  <c r="G46" i="11"/>
  <c r="F46" i="11"/>
  <c r="E46" i="11"/>
  <c r="G45" i="11"/>
  <c r="F45" i="11"/>
  <c r="E45" i="11"/>
  <c r="G43" i="11"/>
  <c r="F43" i="11"/>
  <c r="E43" i="11"/>
  <c r="G42" i="11"/>
  <c r="F42" i="11"/>
  <c r="E42" i="11"/>
  <c r="G41" i="11"/>
  <c r="F41" i="11"/>
  <c r="E41" i="11"/>
  <c r="G40" i="11"/>
  <c r="F40" i="11"/>
  <c r="E40" i="11"/>
  <c r="G39" i="11"/>
  <c r="F39" i="11"/>
  <c r="E39" i="11"/>
  <c r="G38" i="11"/>
  <c r="F38" i="11"/>
  <c r="E38" i="11"/>
  <c r="G34" i="11"/>
  <c r="F34" i="11"/>
  <c r="E34" i="11"/>
  <c r="G32" i="11"/>
  <c r="F32" i="11"/>
  <c r="E32" i="11"/>
  <c r="G31" i="11"/>
  <c r="F31" i="11"/>
  <c r="E31" i="11"/>
  <c r="G30" i="11"/>
  <c r="F30" i="11"/>
  <c r="E30" i="11"/>
  <c r="G29" i="11"/>
  <c r="F29" i="11"/>
  <c r="E29" i="11"/>
  <c r="G27" i="11"/>
  <c r="F27" i="11"/>
  <c r="E27" i="11"/>
  <c r="G26" i="11"/>
  <c r="F26" i="11"/>
  <c r="E26" i="11"/>
  <c r="G25" i="11"/>
  <c r="F25" i="11"/>
  <c r="E25" i="11"/>
  <c r="G24" i="11"/>
  <c r="F24" i="11"/>
  <c r="E24" i="11"/>
  <c r="G23" i="11"/>
  <c r="F23" i="11"/>
  <c r="E23" i="11"/>
  <c r="G22" i="11"/>
  <c r="F22" i="11"/>
  <c r="E22" i="11"/>
  <c r="G21" i="11"/>
  <c r="F21" i="11"/>
  <c r="E21" i="11"/>
  <c r="G20" i="11"/>
  <c r="F20" i="11"/>
  <c r="E20" i="11"/>
  <c r="G19" i="11"/>
  <c r="F19" i="11"/>
  <c r="E19" i="11"/>
  <c r="G18" i="11"/>
  <c r="F18" i="11"/>
  <c r="E18" i="11"/>
  <c r="G16" i="11"/>
  <c r="F16" i="11"/>
  <c r="E16" i="11"/>
  <c r="G15" i="11"/>
  <c r="F15" i="11"/>
  <c r="E15" i="11"/>
  <c r="G14" i="11"/>
  <c r="F14" i="11"/>
  <c r="E14" i="11"/>
  <c r="G13" i="11"/>
  <c r="F13" i="11"/>
  <c r="E13" i="11"/>
  <c r="G12" i="11"/>
  <c r="F12" i="11"/>
  <c r="E12" i="11"/>
  <c r="G11" i="11"/>
  <c r="F11" i="11"/>
  <c r="E11" i="11"/>
  <c r="G10" i="11"/>
  <c r="F10" i="11"/>
  <c r="E10" i="11"/>
  <c r="D10" i="11"/>
  <c r="D11" i="11"/>
  <c r="D12" i="11"/>
  <c r="D13" i="11"/>
  <c r="D14" i="11"/>
  <c r="D15" i="11"/>
  <c r="D16" i="11"/>
  <c r="D18" i="11"/>
  <c r="D19" i="11"/>
  <c r="D20" i="11"/>
  <c r="D21" i="11"/>
  <c r="D22" i="11"/>
  <c r="D23" i="11"/>
  <c r="D24" i="11"/>
  <c r="D25" i="11"/>
  <c r="D26" i="11"/>
  <c r="D27" i="11"/>
  <c r="D29" i="11"/>
  <c r="D30" i="11"/>
  <c r="D31" i="11"/>
  <c r="D32" i="11"/>
  <c r="D34" i="11"/>
  <c r="D38" i="11"/>
  <c r="D39" i="11"/>
  <c r="D40" i="11"/>
  <c r="D41" i="11"/>
  <c r="D42" i="11"/>
  <c r="D43" i="11"/>
  <c r="D45" i="11"/>
  <c r="D46" i="11"/>
  <c r="D47" i="11"/>
  <c r="D48" i="11"/>
  <c r="D49" i="11"/>
  <c r="D50" i="11"/>
  <c r="D51" i="11"/>
  <c r="D52" i="11"/>
  <c r="D53" i="11"/>
  <c r="D55" i="11"/>
  <c r="D56" i="11"/>
  <c r="D57" i="11"/>
  <c r="D58" i="11"/>
  <c r="D59" i="11"/>
  <c r="D60" i="11"/>
  <c r="D61" i="11"/>
  <c r="D63" i="11"/>
  <c r="C10" i="11"/>
  <c r="C11" i="11"/>
  <c r="C12" i="11"/>
  <c r="C13" i="11"/>
  <c r="C14" i="11"/>
  <c r="C15" i="11"/>
  <c r="C16" i="11"/>
  <c r="C18" i="11"/>
  <c r="C19" i="11"/>
  <c r="C20" i="11"/>
  <c r="C21" i="11"/>
  <c r="C22" i="11"/>
  <c r="C23" i="11"/>
  <c r="C24" i="11"/>
  <c r="C25" i="11"/>
  <c r="C26" i="11"/>
  <c r="C27" i="11"/>
  <c r="C29" i="11"/>
  <c r="C30" i="11"/>
  <c r="C31" i="11"/>
  <c r="C32" i="11"/>
  <c r="C34" i="11"/>
  <c r="C38" i="11"/>
  <c r="C39" i="11"/>
  <c r="C40" i="11"/>
  <c r="C41" i="11"/>
  <c r="C42" i="11"/>
  <c r="C43" i="11"/>
  <c r="C45" i="11"/>
  <c r="C46" i="11"/>
  <c r="C47" i="11"/>
  <c r="C48" i="11"/>
  <c r="C49" i="11"/>
  <c r="C50" i="11"/>
  <c r="C51" i="11"/>
  <c r="C52" i="11"/>
  <c r="C53" i="11"/>
  <c r="C55" i="11"/>
  <c r="C56" i="11"/>
  <c r="C57" i="11"/>
  <c r="C58" i="11"/>
  <c r="C59" i="11"/>
  <c r="C60" i="11"/>
  <c r="C61" i="11"/>
  <c r="C63" i="11"/>
  <c r="B11" i="11"/>
  <c r="B12" i="11"/>
  <c r="B13" i="11"/>
  <c r="B14" i="11"/>
  <c r="B15" i="11"/>
  <c r="B16" i="11"/>
  <c r="B18" i="11"/>
  <c r="B19" i="11"/>
  <c r="B20" i="11"/>
  <c r="B21" i="11"/>
  <c r="B22" i="11"/>
  <c r="B23" i="11"/>
  <c r="B24" i="11"/>
  <c r="B25" i="11"/>
  <c r="B26" i="11"/>
  <c r="B27" i="11"/>
  <c r="B29" i="11"/>
  <c r="B30" i="11"/>
  <c r="B31" i="11"/>
  <c r="B32" i="11"/>
  <c r="B34" i="11"/>
  <c r="B38" i="11"/>
  <c r="B39" i="11"/>
  <c r="B40" i="11"/>
  <c r="B41" i="11"/>
  <c r="B42" i="11"/>
  <c r="B43" i="11"/>
  <c r="B45" i="11"/>
  <c r="B46" i="11"/>
  <c r="B47" i="11"/>
  <c r="B48" i="11"/>
  <c r="B49" i="11"/>
  <c r="B50" i="11"/>
  <c r="B51" i="11"/>
  <c r="B52" i="11"/>
  <c r="B53" i="11"/>
  <c r="B55" i="11"/>
  <c r="B56" i="11"/>
  <c r="B57" i="11"/>
  <c r="B58" i="11"/>
  <c r="B59" i="11"/>
  <c r="B60" i="11"/>
  <c r="B61" i="11"/>
  <c r="B63" i="11"/>
  <c r="H11" i="12"/>
  <c r="I12" i="10"/>
  <c r="I12" i="12" s="1"/>
  <c r="I13" i="10"/>
  <c r="I13" i="12" s="1"/>
  <c r="I14" i="10"/>
  <c r="I14" i="12" s="1"/>
  <c r="H15" i="12"/>
  <c r="H16" i="12"/>
  <c r="I18" i="10"/>
  <c r="I19" i="10"/>
  <c r="I19" i="12" s="1"/>
  <c r="I20" i="10"/>
  <c r="I20" i="12" s="1"/>
  <c r="I21" i="10"/>
  <c r="I21" i="12" s="1"/>
  <c r="I22" i="10"/>
  <c r="I22" i="12" s="1"/>
  <c r="I23" i="10"/>
  <c r="I23" i="12" s="1"/>
  <c r="H24" i="12"/>
  <c r="I25" i="10"/>
  <c r="I25" i="12" s="1"/>
  <c r="I26" i="10"/>
  <c r="I27" i="10"/>
  <c r="I27" i="12" s="1"/>
  <c r="I29" i="10"/>
  <c r="I29" i="12" s="1"/>
  <c r="I30" i="10"/>
  <c r="I30" i="12" s="1"/>
  <c r="I31" i="10"/>
  <c r="I31" i="12" s="1"/>
  <c r="I32" i="10"/>
  <c r="I32" i="12" s="1"/>
  <c r="H34" i="12"/>
  <c r="I35" i="10"/>
  <c r="I35" i="12" s="1"/>
  <c r="I36" i="10"/>
  <c r="I38" i="10"/>
  <c r="I38" i="12" s="1"/>
  <c r="H39" i="12"/>
  <c r="I40" i="10"/>
  <c r="I40" i="12" s="1"/>
  <c r="I41" i="10"/>
  <c r="I41" i="12" s="1"/>
  <c r="I42" i="10"/>
  <c r="I42" i="12" s="1"/>
  <c r="H43" i="12"/>
  <c r="I45" i="10"/>
  <c r="I45" i="12" s="1"/>
  <c r="I46" i="10"/>
  <c r="I47" i="10"/>
  <c r="I47" i="12" s="1"/>
  <c r="H48" i="12"/>
  <c r="I49" i="10"/>
  <c r="I49" i="12" s="1"/>
  <c r="I50" i="10"/>
  <c r="I50" i="12" s="1"/>
  <c r="H51" i="12"/>
  <c r="H52" i="12"/>
  <c r="I53" i="10"/>
  <c r="I53" i="12" s="1"/>
  <c r="I55" i="10"/>
  <c r="I56" i="10"/>
  <c r="I56" i="12" s="1"/>
  <c r="H57" i="12"/>
  <c r="H58" i="12"/>
  <c r="I59" i="10"/>
  <c r="I59" i="12" s="1"/>
  <c r="H60" i="12"/>
  <c r="H61" i="12"/>
  <c r="I63" i="10"/>
  <c r="I63" i="12" s="1"/>
  <c r="G63" i="10"/>
  <c r="G63" i="12" s="1"/>
  <c r="F63" i="10"/>
  <c r="E63" i="10"/>
  <c r="G61" i="10"/>
  <c r="F61" i="10"/>
  <c r="E61" i="10"/>
  <c r="G60" i="10"/>
  <c r="F60" i="10"/>
  <c r="E60" i="10"/>
  <c r="E60" i="12" s="1"/>
  <c r="G59" i="10"/>
  <c r="F59" i="10"/>
  <c r="E59" i="10"/>
  <c r="G58" i="10"/>
  <c r="F58" i="10"/>
  <c r="E58" i="10"/>
  <c r="G57" i="10"/>
  <c r="F57" i="10"/>
  <c r="E57" i="10"/>
  <c r="G56" i="10"/>
  <c r="F56" i="10"/>
  <c r="E56" i="10"/>
  <c r="G55" i="10"/>
  <c r="F55" i="10"/>
  <c r="E55" i="10"/>
  <c r="G53" i="10"/>
  <c r="F53" i="10"/>
  <c r="E53" i="10"/>
  <c r="G52" i="10"/>
  <c r="F52" i="10"/>
  <c r="E52" i="10"/>
  <c r="G51" i="10"/>
  <c r="F51" i="10"/>
  <c r="E51" i="10"/>
  <c r="G50" i="10"/>
  <c r="F50" i="10"/>
  <c r="E50" i="10"/>
  <c r="G49" i="10"/>
  <c r="F49" i="10"/>
  <c r="E49" i="10"/>
  <c r="G48" i="10"/>
  <c r="F48" i="10"/>
  <c r="E48" i="10"/>
  <c r="G47" i="10"/>
  <c r="F47" i="10"/>
  <c r="E47" i="10"/>
  <c r="G45" i="10"/>
  <c r="F45" i="10"/>
  <c r="E45" i="10"/>
  <c r="G43" i="10"/>
  <c r="F43" i="10"/>
  <c r="E43" i="10"/>
  <c r="G42" i="10"/>
  <c r="F42" i="10"/>
  <c r="E42" i="10"/>
  <c r="G41" i="10"/>
  <c r="F41" i="10"/>
  <c r="E41" i="10"/>
  <c r="G40" i="10"/>
  <c r="F40" i="10"/>
  <c r="E40" i="10"/>
  <c r="G39" i="10"/>
  <c r="F39" i="10"/>
  <c r="E39" i="10"/>
  <c r="G38" i="10"/>
  <c r="F38" i="10"/>
  <c r="E38" i="10"/>
  <c r="G36" i="10"/>
  <c r="F36" i="10"/>
  <c r="E36" i="10"/>
  <c r="G35" i="10"/>
  <c r="F35" i="10"/>
  <c r="E35" i="10"/>
  <c r="G34" i="10"/>
  <c r="F34" i="10"/>
  <c r="E34" i="10"/>
  <c r="G32" i="10"/>
  <c r="F32" i="10"/>
  <c r="E32" i="10"/>
  <c r="G31" i="10"/>
  <c r="F31" i="10"/>
  <c r="E31" i="10"/>
  <c r="G30" i="10"/>
  <c r="F30" i="10"/>
  <c r="E30" i="10"/>
  <c r="G29" i="10"/>
  <c r="F29" i="10"/>
  <c r="E29" i="10"/>
  <c r="G27" i="10"/>
  <c r="F27" i="10"/>
  <c r="E27" i="10"/>
  <c r="G26" i="10"/>
  <c r="F26" i="10"/>
  <c r="E26" i="10"/>
  <c r="G25" i="10"/>
  <c r="F25" i="10"/>
  <c r="E25" i="10"/>
  <c r="G24" i="10"/>
  <c r="F24" i="10"/>
  <c r="E24" i="10"/>
  <c r="G23" i="10"/>
  <c r="F23" i="10"/>
  <c r="E23" i="10"/>
  <c r="G22" i="10"/>
  <c r="F22" i="10"/>
  <c r="E22" i="10"/>
  <c r="G21" i="10"/>
  <c r="F21" i="10"/>
  <c r="E21" i="10"/>
  <c r="G20" i="10"/>
  <c r="F20" i="10"/>
  <c r="E20" i="10"/>
  <c r="G19" i="10"/>
  <c r="F19" i="10"/>
  <c r="E19" i="10"/>
  <c r="G18" i="10"/>
  <c r="F18" i="10"/>
  <c r="E18" i="10"/>
  <c r="G16" i="10"/>
  <c r="F16" i="10"/>
  <c r="E16" i="10"/>
  <c r="G15" i="10"/>
  <c r="F15" i="10"/>
  <c r="E15" i="10"/>
  <c r="G14" i="10"/>
  <c r="F14" i="10"/>
  <c r="E14" i="10"/>
  <c r="G13" i="10"/>
  <c r="F13" i="10"/>
  <c r="E13" i="10"/>
  <c r="G12" i="10"/>
  <c r="F12" i="10"/>
  <c r="E12" i="10"/>
  <c r="G11" i="10"/>
  <c r="F11" i="10"/>
  <c r="E11" i="10"/>
  <c r="G10" i="10"/>
  <c r="D11" i="10"/>
  <c r="D12" i="10"/>
  <c r="D13" i="10"/>
  <c r="D14" i="10"/>
  <c r="D15" i="10"/>
  <c r="D16" i="10"/>
  <c r="D18" i="10"/>
  <c r="D19" i="10"/>
  <c r="D20" i="10"/>
  <c r="D21" i="10"/>
  <c r="D22" i="10"/>
  <c r="D23" i="10"/>
  <c r="D24" i="10"/>
  <c r="D25" i="10"/>
  <c r="D26" i="10"/>
  <c r="D27" i="10"/>
  <c r="D29" i="10"/>
  <c r="D30" i="10"/>
  <c r="D31" i="10"/>
  <c r="D32" i="10"/>
  <c r="D34" i="10"/>
  <c r="D35" i="10"/>
  <c r="D36" i="10"/>
  <c r="D38" i="10"/>
  <c r="D39" i="10"/>
  <c r="D40" i="10"/>
  <c r="D41" i="10"/>
  <c r="D42" i="10"/>
  <c r="D43" i="10"/>
  <c r="D45" i="10"/>
  <c r="D47" i="10"/>
  <c r="D48" i="10"/>
  <c r="D49" i="10"/>
  <c r="D50" i="10"/>
  <c r="D51" i="10"/>
  <c r="D52" i="10"/>
  <c r="D53" i="10"/>
  <c r="D55" i="10"/>
  <c r="D56" i="10"/>
  <c r="D57" i="10"/>
  <c r="D58" i="10"/>
  <c r="D59" i="10"/>
  <c r="D60" i="10"/>
  <c r="D61" i="10"/>
  <c r="D63" i="10"/>
  <c r="C11" i="10"/>
  <c r="C12" i="10"/>
  <c r="C13" i="10"/>
  <c r="C14" i="10"/>
  <c r="C15" i="10"/>
  <c r="C16" i="10"/>
  <c r="C18" i="10"/>
  <c r="C19" i="10"/>
  <c r="C20" i="10"/>
  <c r="C21" i="10"/>
  <c r="C22" i="10"/>
  <c r="C23" i="10"/>
  <c r="C24" i="10"/>
  <c r="C25" i="10"/>
  <c r="C26" i="10"/>
  <c r="C27" i="10"/>
  <c r="C29" i="10"/>
  <c r="C30" i="10"/>
  <c r="C31" i="10"/>
  <c r="C32" i="10"/>
  <c r="C34" i="10"/>
  <c r="C35" i="10"/>
  <c r="C36" i="10"/>
  <c r="C38" i="10"/>
  <c r="C39" i="10"/>
  <c r="C40" i="10"/>
  <c r="C41" i="10"/>
  <c r="C42" i="10"/>
  <c r="C43" i="10"/>
  <c r="C45" i="10"/>
  <c r="C47" i="10"/>
  <c r="C48" i="10"/>
  <c r="C49" i="10"/>
  <c r="C50" i="10"/>
  <c r="C51" i="10"/>
  <c r="C52" i="10"/>
  <c r="C53" i="10"/>
  <c r="C55" i="10"/>
  <c r="C56" i="10"/>
  <c r="C57" i="10"/>
  <c r="C58" i="10"/>
  <c r="C59" i="10"/>
  <c r="C60" i="10"/>
  <c r="C61" i="10"/>
  <c r="C63" i="10"/>
  <c r="B11" i="10"/>
  <c r="B12" i="10"/>
  <c r="B13" i="10"/>
  <c r="B14" i="10"/>
  <c r="B15" i="10"/>
  <c r="B16" i="10"/>
  <c r="B18" i="10"/>
  <c r="B19" i="10"/>
  <c r="B20" i="10"/>
  <c r="B21" i="10"/>
  <c r="B22" i="10"/>
  <c r="B23" i="10"/>
  <c r="B24" i="10"/>
  <c r="B25" i="10"/>
  <c r="B26" i="10"/>
  <c r="B27" i="10"/>
  <c r="B29" i="10"/>
  <c r="B30" i="10"/>
  <c r="B31" i="10"/>
  <c r="B32" i="10"/>
  <c r="B34" i="10"/>
  <c r="B35" i="10"/>
  <c r="B36" i="10"/>
  <c r="B38" i="10"/>
  <c r="B39" i="10"/>
  <c r="B40" i="10"/>
  <c r="B41" i="10"/>
  <c r="B42" i="10"/>
  <c r="B43" i="10"/>
  <c r="B45" i="10"/>
  <c r="B47" i="10"/>
  <c r="B48" i="10"/>
  <c r="B49" i="10"/>
  <c r="B50" i="10"/>
  <c r="B51" i="10"/>
  <c r="B52" i="10"/>
  <c r="B53" i="10"/>
  <c r="B55" i="10"/>
  <c r="B56" i="10"/>
  <c r="B57" i="10"/>
  <c r="B58" i="10"/>
  <c r="B59" i="10"/>
  <c r="B60" i="10"/>
  <c r="B61" i="10"/>
  <c r="B63" i="10"/>
  <c r="H31" i="12"/>
  <c r="H27" i="12"/>
  <c r="H13" i="12"/>
  <c r="A10" i="9" a="1"/>
  <c r="A10" i="9" s="1"/>
  <c r="A11" i="9" a="1"/>
  <c r="A11" i="9" s="1"/>
  <c r="A12" i="9" a="1"/>
  <c r="A12" i="9" s="1"/>
  <c r="A13" i="9" a="1"/>
  <c r="A13" i="9" s="1"/>
  <c r="A14" i="9" a="1"/>
  <c r="A14" i="9" s="1"/>
  <c r="A15" i="9" a="1"/>
  <c r="A15" i="9" s="1"/>
  <c r="A16" i="9" a="1"/>
  <c r="A16" i="9" s="1"/>
  <c r="A17" i="9" a="1"/>
  <c r="A17" i="9" s="1"/>
  <c r="A18" i="9" a="1"/>
  <c r="A18" i="9" s="1"/>
  <c r="A11" i="6" a="1"/>
  <c r="A11" i="6" s="1"/>
  <c r="A12" i="6" a="1"/>
  <c r="A12" i="6" s="1"/>
  <c r="AO12" i="6" s="1"/>
  <c r="A13" i="6" a="1"/>
  <c r="A13" i="6" s="1"/>
  <c r="AO13" i="6" s="1"/>
  <c r="A14" i="6" a="1"/>
  <c r="A14" i="6" s="1"/>
  <c r="AM14" i="6" s="1"/>
  <c r="A15" i="6" a="1"/>
  <c r="A15" i="6" s="1"/>
  <c r="AO15" i="6" s="1"/>
  <c r="A16" i="6" a="1"/>
  <c r="A16" i="6" s="1"/>
  <c r="AM16" i="6" s="1"/>
  <c r="A17" i="6" a="1"/>
  <c r="A17" i="6" s="1"/>
  <c r="AO17" i="6" s="1"/>
  <c r="A18" i="6" a="1"/>
  <c r="A18" i="6" s="1"/>
  <c r="AM18" i="6" s="1"/>
  <c r="A19" i="6" a="1"/>
  <c r="A19" i="6" s="1"/>
  <c r="AO19" i="6" s="1"/>
  <c r="A20" i="6" a="1"/>
  <c r="A20" i="6" s="1"/>
  <c r="AM20" i="6" s="1"/>
  <c r="A21" i="6" a="1"/>
  <c r="A21" i="6" s="1"/>
  <c r="AO21" i="6" s="1"/>
  <c r="A22" i="6" a="1"/>
  <c r="A22" i="6" s="1"/>
  <c r="AM22" i="6" s="1"/>
  <c r="A23" i="6" a="1"/>
  <c r="A23" i="6" s="1"/>
  <c r="AO23" i="6" s="1"/>
  <c r="A24" i="6" a="1"/>
  <c r="A24" i="6" s="1"/>
  <c r="AM24" i="6" s="1"/>
  <c r="A9" i="9" a="1"/>
  <c r="A9" i="9" s="1"/>
  <c r="B10" i="11" s="1"/>
  <c r="A10" i="6" a="1"/>
  <c r="A10" i="6" s="1"/>
  <c r="A8" i="14" s="1" a="1"/>
  <c r="A9" i="6" a="1"/>
  <c r="A9" i="6" s="1"/>
  <c r="A8" i="6" a="1"/>
  <c r="A8" i="6" s="1"/>
  <c r="K56" i="10" l="1"/>
  <c r="K42" i="10"/>
  <c r="K32" i="10"/>
  <c r="K23" i="10"/>
  <c r="C46" i="10"/>
  <c r="D46" i="10"/>
  <c r="D16" i="12"/>
  <c r="F46" i="10"/>
  <c r="F46" i="12" s="1"/>
  <c r="E46" i="10"/>
  <c r="B46" i="10"/>
  <c r="G46" i="10"/>
  <c r="G46" i="12" s="1"/>
  <c r="J52" i="10"/>
  <c r="J56" i="10"/>
  <c r="E42" i="12"/>
  <c r="G45" i="12"/>
  <c r="E51" i="12"/>
  <c r="G53" i="12"/>
  <c r="K47" i="10"/>
  <c r="H56" i="12"/>
  <c r="H19" i="12"/>
  <c r="H22" i="12"/>
  <c r="H38" i="12"/>
  <c r="J19" i="10"/>
  <c r="J38" i="10"/>
  <c r="J27" i="10"/>
  <c r="H41" i="12"/>
  <c r="H47" i="12"/>
  <c r="J47" i="10"/>
  <c r="G16" i="12"/>
  <c r="E23" i="12"/>
  <c r="G25" i="12"/>
  <c r="H50" i="12"/>
  <c r="H20" i="12"/>
  <c r="H59" i="12"/>
  <c r="K14" i="10"/>
  <c r="H26" i="12"/>
  <c r="H45" i="12"/>
  <c r="H18" i="12"/>
  <c r="H32" i="12"/>
  <c r="H55" i="12"/>
  <c r="H36" i="12"/>
  <c r="H23" i="12"/>
  <c r="H42" i="12"/>
  <c r="H63" i="12"/>
  <c r="H14" i="12"/>
  <c r="H29" i="12"/>
  <c r="H46" i="12"/>
  <c r="D42" i="12"/>
  <c r="J21" i="10"/>
  <c r="J12" i="10"/>
  <c r="G38" i="12"/>
  <c r="G47" i="12"/>
  <c r="J40" i="10"/>
  <c r="AL12" i="6"/>
  <c r="AN14" i="6"/>
  <c r="AN16" i="6"/>
  <c r="AN18" i="6"/>
  <c r="AN20" i="6"/>
  <c r="AN22" i="6"/>
  <c r="AN24" i="6"/>
  <c r="C12" i="14"/>
  <c r="AM12" i="6"/>
  <c r="AO14" i="6"/>
  <c r="AO16" i="6"/>
  <c r="AO18" i="6"/>
  <c r="AO20" i="6"/>
  <c r="AO22" i="6"/>
  <c r="AO24" i="6"/>
  <c r="B12" i="14"/>
  <c r="AN12" i="6"/>
  <c r="AL13" i="6"/>
  <c r="AL15" i="6"/>
  <c r="AL17" i="6"/>
  <c r="AL19" i="6"/>
  <c r="AL21" i="6"/>
  <c r="AL23" i="6"/>
  <c r="C11" i="14"/>
  <c r="AM13" i="6"/>
  <c r="AM15" i="6"/>
  <c r="AM17" i="6"/>
  <c r="AM19" i="6"/>
  <c r="AM21" i="6"/>
  <c r="AM23" i="6"/>
  <c r="B11" i="14"/>
  <c r="K59" i="10"/>
  <c r="K50" i="10"/>
  <c r="K41" i="10"/>
  <c r="AN13" i="6"/>
  <c r="AN15" i="6"/>
  <c r="AN17" i="6"/>
  <c r="AN19" i="6"/>
  <c r="AN21" i="6"/>
  <c r="AN23" i="6"/>
  <c r="C14" i="14"/>
  <c r="C10" i="14"/>
  <c r="B14" i="14"/>
  <c r="B10" i="14"/>
  <c r="AL14" i="6"/>
  <c r="AL16" i="6"/>
  <c r="AL18" i="6"/>
  <c r="AL20" i="6"/>
  <c r="AL22" i="6"/>
  <c r="AL24" i="6"/>
  <c r="C13" i="14"/>
  <c r="C9" i="14"/>
  <c r="B13" i="14"/>
  <c r="B9" i="14"/>
  <c r="J55" i="10"/>
  <c r="J36" i="10"/>
  <c r="J26" i="10"/>
  <c r="J18" i="10"/>
  <c r="C18" i="12"/>
  <c r="D63" i="12"/>
  <c r="D32" i="12"/>
  <c r="D23" i="12"/>
  <c r="D14" i="12"/>
  <c r="K31" i="10"/>
  <c r="K22" i="10"/>
  <c r="K13" i="10"/>
  <c r="D22" i="12"/>
  <c r="J42" i="10"/>
  <c r="J32" i="10"/>
  <c r="J23" i="10"/>
  <c r="J14" i="10"/>
  <c r="G40" i="12"/>
  <c r="D51" i="12"/>
  <c r="J60" i="10"/>
  <c r="J51" i="10"/>
  <c r="J59" i="10"/>
  <c r="J50" i="10"/>
  <c r="B27" i="12"/>
  <c r="C32" i="12"/>
  <c r="D41" i="12"/>
  <c r="D27" i="12"/>
  <c r="D19" i="12"/>
  <c r="B16" i="12"/>
  <c r="E33" i="10"/>
  <c r="C41" i="12"/>
  <c r="D47" i="12"/>
  <c r="D38" i="12"/>
  <c r="I10" i="10"/>
  <c r="I10" i="12" s="1"/>
  <c r="I48" i="10"/>
  <c r="I48" i="12" s="1"/>
  <c r="I39" i="10"/>
  <c r="I39" i="12" s="1"/>
  <c r="K20" i="10"/>
  <c r="H35" i="12"/>
  <c r="K29" i="10"/>
  <c r="H25" i="12"/>
  <c r="H53" i="12"/>
  <c r="I16" i="10"/>
  <c r="I16" i="12" s="1"/>
  <c r="I11" i="10"/>
  <c r="I11" i="12" s="1"/>
  <c r="J53" i="10"/>
  <c r="I57" i="10"/>
  <c r="I57" i="12" s="1"/>
  <c r="D60" i="12"/>
  <c r="C29" i="12"/>
  <c r="C20" i="12"/>
  <c r="D58" i="12"/>
  <c r="D49" i="12"/>
  <c r="C22" i="12"/>
  <c r="B19" i="12"/>
  <c r="E35" i="11"/>
  <c r="E35" i="12" s="1"/>
  <c r="G12" i="12"/>
  <c r="G21" i="12"/>
  <c r="G30" i="12"/>
  <c r="E44" i="11"/>
  <c r="C35" i="11"/>
  <c r="C35" i="12" s="1"/>
  <c r="B35" i="11"/>
  <c r="F35" i="11"/>
  <c r="F35" i="12" s="1"/>
  <c r="G35" i="11"/>
  <c r="G35" i="12" s="1"/>
  <c r="B26" i="12"/>
  <c r="B18" i="12"/>
  <c r="D35" i="11"/>
  <c r="D35" i="12" s="1"/>
  <c r="E54" i="11"/>
  <c r="B55" i="12"/>
  <c r="B46" i="12"/>
  <c r="B25" i="12"/>
  <c r="D25" i="12"/>
  <c r="C55" i="12"/>
  <c r="C46" i="12"/>
  <c r="C36" i="11"/>
  <c r="C26" i="12"/>
  <c r="D53" i="12"/>
  <c r="D45" i="12"/>
  <c r="J41" i="10"/>
  <c r="J31" i="10"/>
  <c r="J22" i="10"/>
  <c r="J13" i="10"/>
  <c r="F37" i="10"/>
  <c r="E44" i="10"/>
  <c r="C31" i="12"/>
  <c r="C19" i="12"/>
  <c r="D36" i="11"/>
  <c r="D36" i="12" s="1"/>
  <c r="D26" i="12"/>
  <c r="E32" i="12"/>
  <c r="G17" i="11"/>
  <c r="E36" i="11"/>
  <c r="E36" i="12" s="1"/>
  <c r="F54" i="11"/>
  <c r="G62" i="11"/>
  <c r="C23" i="12"/>
  <c r="D13" i="12"/>
  <c r="K38" i="10"/>
  <c r="K27" i="10"/>
  <c r="K19" i="10"/>
  <c r="D10" i="10"/>
  <c r="F33" i="10"/>
  <c r="E37" i="10"/>
  <c r="F44" i="10"/>
  <c r="F62" i="10"/>
  <c r="B42" i="12"/>
  <c r="B32" i="12"/>
  <c r="B23" i="12"/>
  <c r="B14" i="12"/>
  <c r="C13" i="12"/>
  <c r="C53" i="12"/>
  <c r="G36" i="11"/>
  <c r="F36" i="11"/>
  <c r="F37" i="11" s="1"/>
  <c r="D50" i="12"/>
  <c r="C10" i="10"/>
  <c r="C10" i="12" s="1"/>
  <c r="B22" i="12"/>
  <c r="C52" i="12"/>
  <c r="C14" i="12"/>
  <c r="D31" i="12"/>
  <c r="B10" i="10"/>
  <c r="B10" i="12" s="1"/>
  <c r="K63" i="10"/>
  <c r="K53" i="10"/>
  <c r="K45" i="10"/>
  <c r="K35" i="10"/>
  <c r="K25" i="10"/>
  <c r="G37" i="10"/>
  <c r="B49" i="12"/>
  <c r="B30" i="12"/>
  <c r="B21" i="12"/>
  <c r="B12" i="12"/>
  <c r="C60" i="12"/>
  <c r="E10" i="10"/>
  <c r="C50" i="12"/>
  <c r="G19" i="12"/>
  <c r="G27" i="12"/>
  <c r="D59" i="12"/>
  <c r="C42" i="12"/>
  <c r="F10" i="10"/>
  <c r="B47" i="12"/>
  <c r="B38" i="12"/>
  <c r="C59" i="12"/>
  <c r="B36" i="11"/>
  <c r="B36" i="12" s="1"/>
  <c r="C51" i="12"/>
  <c r="D56" i="12"/>
  <c r="D52" i="12"/>
  <c r="D15" i="12"/>
  <c r="F17" i="11"/>
  <c r="G28" i="11"/>
  <c r="F33" i="11"/>
  <c r="F44" i="11"/>
  <c r="G54" i="11"/>
  <c r="F62" i="11"/>
  <c r="C25" i="12"/>
  <c r="D43" i="12"/>
  <c r="C45" i="12"/>
  <c r="D61" i="12"/>
  <c r="B31" i="12"/>
  <c r="B13" i="12"/>
  <c r="E17" i="11"/>
  <c r="E28" i="11"/>
  <c r="E33" i="11"/>
  <c r="G33" i="11"/>
  <c r="G44" i="11"/>
  <c r="E62" i="11"/>
  <c r="C16" i="12"/>
  <c r="D34" i="12"/>
  <c r="F28" i="11"/>
  <c r="B63" i="12"/>
  <c r="B53" i="12"/>
  <c r="B45" i="12"/>
  <c r="C48" i="12"/>
  <c r="C63" i="12"/>
  <c r="C43" i="12"/>
  <c r="C34" i="12"/>
  <c r="C24" i="12"/>
  <c r="C58" i="12"/>
  <c r="C49" i="12"/>
  <c r="C30" i="12"/>
  <c r="J60" i="11"/>
  <c r="J11" i="11"/>
  <c r="B34" i="12"/>
  <c r="B24" i="12"/>
  <c r="B15" i="12"/>
  <c r="G48" i="12"/>
  <c r="B59" i="12"/>
  <c r="B50" i="12"/>
  <c r="B41" i="12"/>
  <c r="D57" i="12"/>
  <c r="D48" i="12"/>
  <c r="D11" i="12"/>
  <c r="G57" i="12"/>
  <c r="G24" i="12"/>
  <c r="G60" i="12"/>
  <c r="J10" i="11"/>
  <c r="J12" i="11"/>
  <c r="F30" i="12"/>
  <c r="F40" i="12"/>
  <c r="F49" i="12"/>
  <c r="J58" i="11"/>
  <c r="F24" i="12"/>
  <c r="J43" i="11"/>
  <c r="F52" i="12"/>
  <c r="G58" i="12"/>
  <c r="J61" i="11"/>
  <c r="F39" i="12"/>
  <c r="F19" i="12"/>
  <c r="F27" i="12"/>
  <c r="F47" i="12"/>
  <c r="F56" i="12"/>
  <c r="B58" i="12"/>
  <c r="B40" i="12"/>
  <c r="F13" i="12"/>
  <c r="J22" i="11"/>
  <c r="F31" i="12"/>
  <c r="J41" i="11"/>
  <c r="J50" i="11"/>
  <c r="G56" i="12"/>
  <c r="F59" i="12"/>
  <c r="G13" i="12"/>
  <c r="G22" i="12"/>
  <c r="G31" i="12"/>
  <c r="G41" i="12"/>
  <c r="F16" i="12"/>
  <c r="F25" i="12"/>
  <c r="J45" i="11"/>
  <c r="J53" i="11"/>
  <c r="F63" i="12"/>
  <c r="B56" i="12"/>
  <c r="B57" i="12"/>
  <c r="B48" i="12"/>
  <c r="B39" i="12"/>
  <c r="B29" i="12"/>
  <c r="B20" i="12"/>
  <c r="B11" i="12"/>
  <c r="C56" i="12"/>
  <c r="C47" i="12"/>
  <c r="C38" i="12"/>
  <c r="C27" i="12"/>
  <c r="D55" i="12"/>
  <c r="D46" i="12"/>
  <c r="D18" i="12"/>
  <c r="B60" i="12"/>
  <c r="B51" i="12"/>
  <c r="C61" i="12"/>
  <c r="C15" i="12"/>
  <c r="C57" i="12"/>
  <c r="C39" i="12"/>
  <c r="C11" i="12"/>
  <c r="B61" i="12"/>
  <c r="B52" i="12"/>
  <c r="B43" i="12"/>
  <c r="K49" i="10"/>
  <c r="K40" i="10"/>
  <c r="K30" i="10"/>
  <c r="K21" i="10"/>
  <c r="K12" i="10"/>
  <c r="I55" i="12"/>
  <c r="K55" i="10"/>
  <c r="I46" i="12"/>
  <c r="K46" i="10"/>
  <c r="I36" i="12"/>
  <c r="K36" i="10"/>
  <c r="K26" i="10"/>
  <c r="I26" i="12"/>
  <c r="I18" i="12"/>
  <c r="K18" i="10"/>
  <c r="E17" i="10"/>
  <c r="G17" i="10"/>
  <c r="F17" i="10"/>
  <c r="E28" i="10"/>
  <c r="G28" i="10"/>
  <c r="F28" i="10"/>
  <c r="G33" i="10"/>
  <c r="G44" i="10"/>
  <c r="E54" i="10"/>
  <c r="G54" i="10"/>
  <c r="E62" i="10"/>
  <c r="G62" i="10"/>
  <c r="J63" i="10"/>
  <c r="J45" i="10"/>
  <c r="J35" i="10"/>
  <c r="J25" i="10"/>
  <c r="J16" i="10"/>
  <c r="C12" i="12"/>
  <c r="D20" i="12"/>
  <c r="E14" i="12"/>
  <c r="J61" i="10"/>
  <c r="J43" i="10"/>
  <c r="J34" i="10"/>
  <c r="J24" i="10"/>
  <c r="J15" i="10"/>
  <c r="H12" i="12"/>
  <c r="D39" i="12"/>
  <c r="H49" i="12"/>
  <c r="C40" i="12"/>
  <c r="I61" i="10"/>
  <c r="I61" i="12" s="1"/>
  <c r="I52" i="10"/>
  <c r="I52" i="12" s="1"/>
  <c r="I43" i="10"/>
  <c r="I43" i="12" s="1"/>
  <c r="I34" i="10"/>
  <c r="I34" i="12" s="1"/>
  <c r="I24" i="10"/>
  <c r="I24" i="12" s="1"/>
  <c r="I15" i="10"/>
  <c r="I15" i="12" s="1"/>
  <c r="I60" i="10"/>
  <c r="I60" i="12" s="1"/>
  <c r="I51" i="10"/>
  <c r="I51" i="12" s="1"/>
  <c r="C21" i="12"/>
  <c r="D29" i="12"/>
  <c r="J58" i="10"/>
  <c r="J49" i="10"/>
  <c r="J30" i="10"/>
  <c r="H21" i="12"/>
  <c r="H40" i="12"/>
  <c r="H30" i="12"/>
  <c r="I58" i="10"/>
  <c r="I58" i="12" s="1"/>
  <c r="J57" i="10"/>
  <c r="J48" i="10"/>
  <c r="J39" i="10"/>
  <c r="J29" i="10"/>
  <c r="J20" i="10"/>
  <c r="J11" i="10"/>
  <c r="E26" i="12"/>
  <c r="F20" i="12"/>
  <c r="F51" i="12"/>
  <c r="D40" i="12"/>
  <c r="F14" i="12"/>
  <c r="D30" i="12"/>
  <c r="D12" i="12"/>
  <c r="D21" i="12"/>
  <c r="F21" i="12"/>
  <c r="E18" i="12"/>
  <c r="E46" i="12"/>
  <c r="D24" i="12"/>
  <c r="E12" i="12"/>
  <c r="G14" i="12"/>
  <c r="F18" i="12"/>
  <c r="E21" i="12"/>
  <c r="G23" i="12"/>
  <c r="F26" i="12"/>
  <c r="E30" i="12"/>
  <c r="G32" i="12"/>
  <c r="E40" i="12"/>
  <c r="G42" i="12"/>
  <c r="E49" i="12"/>
  <c r="G51" i="12"/>
  <c r="E58" i="12"/>
  <c r="E15" i="12"/>
  <c r="G18" i="12"/>
  <c r="E24" i="12"/>
  <c r="E43" i="12"/>
  <c r="E52" i="12"/>
  <c r="G55" i="12"/>
  <c r="E61" i="12"/>
  <c r="F15" i="12"/>
  <c r="E19" i="12"/>
  <c r="E27" i="12"/>
  <c r="E47" i="12"/>
  <c r="E56" i="12"/>
  <c r="E13" i="12"/>
  <c r="G15" i="12"/>
  <c r="E22" i="12"/>
  <c r="E31" i="12"/>
  <c r="G34" i="12"/>
  <c r="E41" i="12"/>
  <c r="G43" i="12"/>
  <c r="E50" i="12"/>
  <c r="G52" i="12"/>
  <c r="E59" i="12"/>
  <c r="G61" i="12"/>
  <c r="E16" i="12"/>
  <c r="E25" i="12"/>
  <c r="E45" i="12"/>
  <c r="E53" i="12"/>
  <c r="E63" i="12"/>
  <c r="F42" i="12"/>
  <c r="E11" i="12"/>
  <c r="E20" i="12"/>
  <c r="E39" i="12"/>
  <c r="E48" i="12"/>
  <c r="G50" i="12"/>
  <c r="E57" i="12"/>
  <c r="G59" i="12"/>
  <c r="F48" i="12"/>
  <c r="F57" i="12"/>
  <c r="G39" i="12"/>
  <c r="F23" i="12"/>
  <c r="F60" i="12"/>
  <c r="F29" i="12"/>
  <c r="G11" i="12"/>
  <c r="A8" i="14"/>
  <c r="AL11" i="6" s="1"/>
  <c r="A12" i="13" a="1"/>
  <c r="A12" i="13" s="1"/>
  <c r="B12" i="16"/>
  <c r="B11" i="16"/>
  <c r="C11" i="16"/>
  <c r="C12" i="16"/>
  <c r="D11" i="16"/>
  <c r="D12" i="16"/>
  <c r="J12" i="16"/>
  <c r="I11" i="16"/>
  <c r="J11" i="16"/>
  <c r="I12" i="16"/>
  <c r="H12" i="16"/>
  <c r="H11" i="16"/>
  <c r="E13" i="16"/>
  <c r="F13" i="16"/>
  <c r="G13" i="16"/>
  <c r="K13" i="16"/>
  <c r="L13" i="16"/>
  <c r="K63" i="11"/>
  <c r="D62" i="11"/>
  <c r="C62" i="11"/>
  <c r="B62" i="11"/>
  <c r="K61" i="11"/>
  <c r="K59" i="11"/>
  <c r="J59" i="11"/>
  <c r="K58" i="11"/>
  <c r="J57" i="11"/>
  <c r="K55" i="11"/>
  <c r="D54" i="11"/>
  <c r="C54" i="11"/>
  <c r="B54" i="11"/>
  <c r="K53" i="11"/>
  <c r="K52" i="11"/>
  <c r="K51" i="11"/>
  <c r="J51" i="11"/>
  <c r="K50" i="11"/>
  <c r="J48" i="11"/>
  <c r="K47" i="11"/>
  <c r="K46" i="11"/>
  <c r="J46" i="11"/>
  <c r="K45" i="11"/>
  <c r="D44" i="11"/>
  <c r="C44" i="11"/>
  <c r="B44" i="11"/>
  <c r="K43" i="11"/>
  <c r="K42" i="11"/>
  <c r="J42" i="11"/>
  <c r="K41" i="11"/>
  <c r="K41" i="12" s="1"/>
  <c r="K40" i="11"/>
  <c r="K39" i="11"/>
  <c r="J39" i="11"/>
  <c r="K38" i="11"/>
  <c r="K34" i="11"/>
  <c r="J34" i="11"/>
  <c r="D33" i="11"/>
  <c r="C33" i="11"/>
  <c r="B33" i="11"/>
  <c r="K32" i="11"/>
  <c r="K32" i="12" s="1"/>
  <c r="J32" i="11"/>
  <c r="K31" i="11"/>
  <c r="K30" i="11"/>
  <c r="J30" i="11"/>
  <c r="J29" i="11"/>
  <c r="D28" i="11"/>
  <c r="C28" i="11"/>
  <c r="B28" i="11"/>
  <c r="K27" i="11"/>
  <c r="K26" i="11"/>
  <c r="J26" i="11"/>
  <c r="K25" i="11"/>
  <c r="K24" i="11"/>
  <c r="K23" i="11"/>
  <c r="J23" i="11"/>
  <c r="K22" i="11"/>
  <c r="K21" i="11"/>
  <c r="J21" i="11"/>
  <c r="K20" i="11"/>
  <c r="J20" i="11"/>
  <c r="K19" i="11"/>
  <c r="J19" i="11"/>
  <c r="K18" i="11"/>
  <c r="J18" i="11"/>
  <c r="D17" i="11"/>
  <c r="C17" i="11"/>
  <c r="B17" i="11"/>
  <c r="K16" i="11"/>
  <c r="K15" i="11"/>
  <c r="J15" i="11"/>
  <c r="K14" i="11"/>
  <c r="J14" i="11"/>
  <c r="K13" i="11"/>
  <c r="K12" i="11"/>
  <c r="K11" i="11"/>
  <c r="H62" i="10"/>
  <c r="H62" i="12" s="1"/>
  <c r="D62" i="10"/>
  <c r="C62" i="10"/>
  <c r="B62" i="10"/>
  <c r="H54" i="10"/>
  <c r="H54" i="12" s="1"/>
  <c r="D54" i="10"/>
  <c r="C54" i="10"/>
  <c r="B54" i="10"/>
  <c r="H44" i="10"/>
  <c r="H44" i="12" s="1"/>
  <c r="D44" i="10"/>
  <c r="C44" i="10"/>
  <c r="B44" i="10"/>
  <c r="H37" i="10"/>
  <c r="H37" i="12" s="1"/>
  <c r="D37" i="10"/>
  <c r="C37" i="10"/>
  <c r="B37" i="10"/>
  <c r="I33" i="10"/>
  <c r="I33" i="12" s="1"/>
  <c r="H33" i="10"/>
  <c r="H33" i="12" s="1"/>
  <c r="D33" i="10"/>
  <c r="C33" i="10"/>
  <c r="B33" i="10"/>
  <c r="H28" i="10"/>
  <c r="H28" i="12" s="1"/>
  <c r="D28" i="10"/>
  <c r="C28" i="10"/>
  <c r="B28" i="10"/>
  <c r="H17" i="10"/>
  <c r="H17" i="12" s="1"/>
  <c r="D17" i="10"/>
  <c r="C17" i="10"/>
  <c r="B17" i="10"/>
  <c r="K16" i="10" l="1"/>
  <c r="K16" i="12" s="1"/>
  <c r="F54" i="10"/>
  <c r="F54" i="12" s="1"/>
  <c r="J46" i="10"/>
  <c r="AT14" i="6"/>
  <c r="K22" i="12"/>
  <c r="K30" i="12"/>
  <c r="J42" i="12"/>
  <c r="K47" i="12"/>
  <c r="K14" i="12"/>
  <c r="AT24" i="6"/>
  <c r="AT22" i="6"/>
  <c r="AT20" i="6"/>
  <c r="AT17" i="6"/>
  <c r="AT15" i="6"/>
  <c r="AT13" i="6"/>
  <c r="AT12" i="6"/>
  <c r="AT18" i="6"/>
  <c r="AT23" i="6"/>
  <c r="AT16" i="6"/>
  <c r="AT21" i="6"/>
  <c r="AT19" i="6"/>
  <c r="J26" i="12"/>
  <c r="I28" i="10"/>
  <c r="I28" i="12" s="1"/>
  <c r="K48" i="10"/>
  <c r="K39" i="10"/>
  <c r="K39" i="12" s="1"/>
  <c r="K57" i="10"/>
  <c r="J21" i="12"/>
  <c r="K24" i="10"/>
  <c r="K24" i="12" s="1"/>
  <c r="I17" i="10"/>
  <c r="I17" i="12" s="1"/>
  <c r="K63" i="12"/>
  <c r="K12" i="12"/>
  <c r="J60" i="12"/>
  <c r="B12" i="13"/>
  <c r="D12" i="13"/>
  <c r="K20" i="12"/>
  <c r="K27" i="12"/>
  <c r="J12" i="12"/>
  <c r="H10" i="12"/>
  <c r="K10" i="10"/>
  <c r="K40" i="12"/>
  <c r="I37" i="10"/>
  <c r="I37" i="12" s="1"/>
  <c r="J15" i="12"/>
  <c r="J46" i="12"/>
  <c r="J32" i="12"/>
  <c r="AL10" i="6"/>
  <c r="AO10" i="6"/>
  <c r="AO11" i="6"/>
  <c r="AN11" i="6"/>
  <c r="AN10" i="6"/>
  <c r="AM11" i="6"/>
  <c r="AM10" i="6"/>
  <c r="K38" i="12"/>
  <c r="K13" i="12"/>
  <c r="J51" i="12"/>
  <c r="K53" i="12"/>
  <c r="J14" i="12"/>
  <c r="K31" i="12"/>
  <c r="J23" i="12"/>
  <c r="K45" i="12"/>
  <c r="J50" i="12"/>
  <c r="K19" i="12"/>
  <c r="C8" i="14"/>
  <c r="B8" i="14"/>
  <c r="I44" i="10"/>
  <c r="I44" i="12" s="1"/>
  <c r="J29" i="12"/>
  <c r="K46" i="12"/>
  <c r="J41" i="12"/>
  <c r="I62" i="10"/>
  <c r="I62" i="12" s="1"/>
  <c r="K25" i="12"/>
  <c r="K34" i="10"/>
  <c r="K34" i="12" s="1"/>
  <c r="K11" i="10"/>
  <c r="K11" i="12" s="1"/>
  <c r="K61" i="10"/>
  <c r="K61" i="12" s="1"/>
  <c r="K21" i="12"/>
  <c r="K15" i="10"/>
  <c r="K15" i="12" s="1"/>
  <c r="G33" i="12"/>
  <c r="K36" i="11"/>
  <c r="K36" i="12" s="1"/>
  <c r="B37" i="11"/>
  <c r="B64" i="11" s="1"/>
  <c r="B35" i="12"/>
  <c r="C37" i="11"/>
  <c r="C64" i="11" s="1"/>
  <c r="K35" i="11"/>
  <c r="K35" i="12" s="1"/>
  <c r="D37" i="11"/>
  <c r="D64" i="11" s="1"/>
  <c r="G37" i="11"/>
  <c r="G37" i="12" s="1"/>
  <c r="G17" i="12"/>
  <c r="C36" i="12"/>
  <c r="E37" i="11"/>
  <c r="E64" i="11" s="1"/>
  <c r="J36" i="11"/>
  <c r="J36" i="12" s="1"/>
  <c r="G36" i="12"/>
  <c r="F36" i="12"/>
  <c r="B44" i="12"/>
  <c r="J61" i="12"/>
  <c r="J45" i="12"/>
  <c r="J11" i="12"/>
  <c r="J10" i="10"/>
  <c r="J30" i="12"/>
  <c r="K55" i="12"/>
  <c r="B33" i="12"/>
  <c r="J58" i="12"/>
  <c r="G29" i="12"/>
  <c r="F12" i="12"/>
  <c r="K56" i="11"/>
  <c r="K56" i="12" s="1"/>
  <c r="K29" i="11"/>
  <c r="K29" i="12" s="1"/>
  <c r="J27" i="11"/>
  <c r="J27" i="12" s="1"/>
  <c r="F58" i="12"/>
  <c r="J16" i="11"/>
  <c r="J16" i="12" s="1"/>
  <c r="C28" i="12"/>
  <c r="F53" i="12"/>
  <c r="F50" i="12"/>
  <c r="F61" i="12"/>
  <c r="J47" i="11"/>
  <c r="J47" i="12" s="1"/>
  <c r="J52" i="11"/>
  <c r="J52" i="12" s="1"/>
  <c r="J24" i="11"/>
  <c r="J24" i="12" s="1"/>
  <c r="K28" i="11"/>
  <c r="K48" i="11"/>
  <c r="J63" i="11"/>
  <c r="J63" i="12" s="1"/>
  <c r="J49" i="11"/>
  <c r="J49" i="12" s="1"/>
  <c r="F41" i="12"/>
  <c r="G26" i="12"/>
  <c r="J31" i="11"/>
  <c r="J31" i="12" s="1"/>
  <c r="F22" i="12"/>
  <c r="K60" i="11"/>
  <c r="K62" i="11"/>
  <c r="B62" i="12"/>
  <c r="F45" i="12"/>
  <c r="F38" i="12"/>
  <c r="J40" i="11"/>
  <c r="J40" i="12" s="1"/>
  <c r="J56" i="11"/>
  <c r="J56" i="12" s="1"/>
  <c r="F33" i="12"/>
  <c r="J55" i="11"/>
  <c r="J55" i="12" s="1"/>
  <c r="B54" i="12"/>
  <c r="K57" i="11"/>
  <c r="J35" i="11"/>
  <c r="J35" i="12" s="1"/>
  <c r="J38" i="11"/>
  <c r="J38" i="12" s="1"/>
  <c r="K49" i="11"/>
  <c r="K49" i="12" s="1"/>
  <c r="G49" i="12"/>
  <c r="J13" i="11"/>
  <c r="J13" i="12" s="1"/>
  <c r="B28" i="12"/>
  <c r="J25" i="11"/>
  <c r="J25" i="12" s="1"/>
  <c r="B17" i="12"/>
  <c r="F43" i="12"/>
  <c r="F55" i="12"/>
  <c r="J62" i="11"/>
  <c r="F17" i="12"/>
  <c r="K10" i="11"/>
  <c r="F37" i="12"/>
  <c r="D33" i="12"/>
  <c r="D54" i="12"/>
  <c r="J20" i="12"/>
  <c r="J34" i="12"/>
  <c r="C44" i="12"/>
  <c r="C54" i="12"/>
  <c r="D28" i="12"/>
  <c r="J39" i="12"/>
  <c r="I54" i="10"/>
  <c r="I54" i="12" s="1"/>
  <c r="K43" i="10"/>
  <c r="K43" i="12" s="1"/>
  <c r="K52" i="10"/>
  <c r="K52" i="12" s="1"/>
  <c r="K58" i="10"/>
  <c r="K58" i="12" s="1"/>
  <c r="K51" i="10"/>
  <c r="K51" i="12" s="1"/>
  <c r="K60" i="10"/>
  <c r="K18" i="12"/>
  <c r="K26" i="12"/>
  <c r="F32" i="12"/>
  <c r="G20" i="12"/>
  <c r="K23" i="12"/>
  <c r="K59" i="12"/>
  <c r="J22" i="12"/>
  <c r="J59" i="12"/>
  <c r="J53" i="12"/>
  <c r="J43" i="12"/>
  <c r="K50" i="12"/>
  <c r="J57" i="12"/>
  <c r="E62" i="12"/>
  <c r="J19" i="12"/>
  <c r="F11" i="12"/>
  <c r="G54" i="12"/>
  <c r="D10" i="12"/>
  <c r="F64" i="10"/>
  <c r="E10" i="12"/>
  <c r="F28" i="12"/>
  <c r="E38" i="12"/>
  <c r="E44" i="12"/>
  <c r="E54" i="12"/>
  <c r="J48" i="12"/>
  <c r="E17" i="12"/>
  <c r="F34" i="12"/>
  <c r="F44" i="12"/>
  <c r="K42" i="12"/>
  <c r="E55" i="12"/>
  <c r="G44" i="12"/>
  <c r="E29" i="12"/>
  <c r="E33" i="12"/>
  <c r="E34" i="12"/>
  <c r="F62" i="12"/>
  <c r="J18" i="12"/>
  <c r="G62" i="12"/>
  <c r="E28" i="12"/>
  <c r="J17" i="10"/>
  <c r="C17" i="12"/>
  <c r="D17" i="12"/>
  <c r="J33" i="10"/>
  <c r="C33" i="12"/>
  <c r="J62" i="10"/>
  <c r="C62" i="12"/>
  <c r="D44" i="12"/>
  <c r="D62" i="12"/>
  <c r="J28" i="11"/>
  <c r="J44" i="11"/>
  <c r="K44" i="11"/>
  <c r="K54" i="11"/>
  <c r="K17" i="11"/>
  <c r="K33" i="11"/>
  <c r="J54" i="11"/>
  <c r="J17" i="11"/>
  <c r="J33" i="11"/>
  <c r="C64" i="10"/>
  <c r="J54" i="10"/>
  <c r="B64" i="10"/>
  <c r="H64" i="10"/>
  <c r="H64" i="12" s="1"/>
  <c r="K33" i="10"/>
  <c r="M12" i="16"/>
  <c r="B13" i="16"/>
  <c r="D13" i="16"/>
  <c r="M11" i="16"/>
  <c r="N11" i="16"/>
  <c r="N12" i="16"/>
  <c r="C13" i="16"/>
  <c r="J13" i="16"/>
  <c r="I13" i="16"/>
  <c r="H13" i="16"/>
  <c r="D64" i="10"/>
  <c r="K54" i="10" l="1"/>
  <c r="K57" i="12"/>
  <c r="AT11" i="6"/>
  <c r="AT10" i="6"/>
  <c r="K17" i="10"/>
  <c r="K17" i="12" s="1"/>
  <c r="K37" i="10"/>
  <c r="K48" i="12"/>
  <c r="I64" i="10"/>
  <c r="I64" i="12" s="1"/>
  <c r="C37" i="12"/>
  <c r="B37" i="12"/>
  <c r="K37" i="11"/>
  <c r="D37" i="12"/>
  <c r="E37" i="12"/>
  <c r="K60" i="12"/>
  <c r="G28" i="12"/>
  <c r="K33" i="12"/>
  <c r="J37" i="11"/>
  <c r="D64" i="12"/>
  <c r="F64" i="11"/>
  <c r="J64" i="11" s="1"/>
  <c r="J62" i="12"/>
  <c r="G64" i="11"/>
  <c r="K64" i="11" s="1"/>
  <c r="J54" i="12"/>
  <c r="K54" i="12"/>
  <c r="J17" i="12"/>
  <c r="C64" i="12"/>
  <c r="J33" i="12"/>
  <c r="B64" i="12"/>
  <c r="J44" i="10"/>
  <c r="J44" i="12" s="1"/>
  <c r="J28" i="10"/>
  <c r="J28" i="12" s="1"/>
  <c r="J37" i="10"/>
  <c r="K44" i="10"/>
  <c r="K44" i="12" s="1"/>
  <c r="K28" i="10"/>
  <c r="K28" i="12" s="1"/>
  <c r="G10" i="12"/>
  <c r="K10" i="12"/>
  <c r="K62" i="10"/>
  <c r="K62" i="12" s="1"/>
  <c r="G64" i="10"/>
  <c r="E64" i="10"/>
  <c r="E64" i="12" s="1"/>
  <c r="F10" i="12"/>
  <c r="J10" i="12"/>
  <c r="J64" i="10"/>
  <c r="M13" i="16"/>
  <c r="N13" i="16"/>
  <c r="K37" i="12" l="1"/>
  <c r="J37" i="12"/>
  <c r="F64" i="12"/>
  <c r="G64" i="12"/>
  <c r="J64" i="12"/>
  <c r="K64" i="10"/>
  <c r="K64"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花澤　啓之</author>
  </authors>
  <commentList>
    <comment ref="AL4" authorId="0" shapeId="0" xr:uid="{5F3C730F-71BB-44F3-98E6-EFBE8333B504}">
      <text>
        <r>
          <rPr>
            <b/>
            <sz val="9"/>
            <color indexed="81"/>
            <rFont val="MS P ゴシック"/>
            <family val="3"/>
            <charset val="128"/>
          </rPr>
          <t>ここまで
最大30ポイント</t>
        </r>
      </text>
    </comment>
    <comment ref="AP4" authorId="0" shapeId="0" xr:uid="{B1EE26E4-EE84-4DBB-B5D6-F23C495C337E}">
      <text>
        <r>
          <rPr>
            <b/>
            <sz val="9"/>
            <color indexed="81"/>
            <rFont val="MS P ゴシック"/>
            <family val="3"/>
            <charset val="128"/>
          </rPr>
          <t>ここまで
最大32ポイント</t>
        </r>
        <r>
          <rPr>
            <sz val="9"/>
            <color indexed="81"/>
            <rFont val="MS P ゴシック"/>
            <family val="3"/>
            <charset val="128"/>
          </rPr>
          <t xml:space="preserve">
</t>
        </r>
      </text>
    </comment>
    <comment ref="AQ4" authorId="0" shapeId="0" xr:uid="{E10781D4-CEF4-4F33-AFAC-5D9009A49EE0}">
      <text>
        <r>
          <rPr>
            <b/>
            <sz val="9"/>
            <color indexed="81"/>
            <rFont val="MS P ゴシック"/>
            <family val="3"/>
            <charset val="128"/>
          </rPr>
          <t>ここまで
最大33ポイント</t>
        </r>
      </text>
    </comment>
    <comment ref="AS4" authorId="0" shapeId="0" xr:uid="{75E1708B-A14A-4F8C-B364-B3B338A4B95F}">
      <text>
        <r>
          <rPr>
            <b/>
            <sz val="9"/>
            <color indexed="81"/>
            <rFont val="MS P ゴシック"/>
            <family val="3"/>
            <charset val="128"/>
          </rPr>
          <t>ここまで
最大34ポイント</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<sst xmlns="http://schemas.openxmlformats.org/spreadsheetml/2006/main" count="1004" uniqueCount="503">
  <si>
    <t>都道府県名</t>
    <rPh sb="0" eb="4">
      <t>トドウフケン</t>
    </rPh>
    <rPh sb="4" eb="5">
      <t>メイ</t>
    </rPh>
    <phoneticPr fontId="4"/>
  </si>
  <si>
    <t>事業実施主体名</t>
    <rPh sb="0" eb="2">
      <t>ジギョウ</t>
    </rPh>
    <rPh sb="2" eb="4">
      <t>ジッシ</t>
    </rPh>
    <rPh sb="4" eb="6">
      <t>シュタイ</t>
    </rPh>
    <rPh sb="6" eb="7">
      <t>メイ</t>
    </rPh>
    <phoneticPr fontId="4"/>
  </si>
  <si>
    <t>完了年月日</t>
    <rPh sb="0" eb="2">
      <t>カンリョウ</t>
    </rPh>
    <rPh sb="2" eb="5">
      <t>ネンガッピ</t>
    </rPh>
    <phoneticPr fontId="4"/>
  </si>
  <si>
    <t>備考</t>
    <rPh sb="0" eb="2">
      <t>ビコウ</t>
    </rPh>
    <phoneticPr fontId="4"/>
  </si>
  <si>
    <t>本省</t>
    <rPh sb="0" eb="2">
      <t>ホンショウ</t>
    </rPh>
    <phoneticPr fontId="4"/>
  </si>
  <si>
    <t>東北</t>
    <rPh sb="0" eb="2">
      <t>トウホク</t>
    </rPh>
    <phoneticPr fontId="4"/>
  </si>
  <si>
    <t>関東</t>
    <rPh sb="0" eb="2">
      <t>カントウ</t>
    </rPh>
    <phoneticPr fontId="4"/>
  </si>
  <si>
    <t>北陸</t>
    <rPh sb="0" eb="2">
      <t>ホクリク</t>
    </rPh>
    <phoneticPr fontId="4"/>
  </si>
  <si>
    <t>東海</t>
    <rPh sb="0" eb="2">
      <t>トウカイ</t>
    </rPh>
    <phoneticPr fontId="4"/>
  </si>
  <si>
    <t>近畿</t>
    <rPh sb="0" eb="2">
      <t>キンキ</t>
    </rPh>
    <phoneticPr fontId="4"/>
  </si>
  <si>
    <t>九州</t>
    <rPh sb="0" eb="2">
      <t>キュウシュウ</t>
    </rPh>
    <phoneticPr fontId="4"/>
  </si>
  <si>
    <t>沖縄</t>
    <rPh sb="0" eb="2">
      <t>オキナワ</t>
    </rPh>
    <phoneticPr fontId="4"/>
  </si>
  <si>
    <t>地区名</t>
    <rPh sb="0" eb="3">
      <t>チクメイ</t>
    </rPh>
    <phoneticPr fontId="4"/>
  </si>
  <si>
    <t>目標</t>
    <rPh sb="0" eb="2">
      <t>モクヒョウ</t>
    </rPh>
    <phoneticPr fontId="4"/>
  </si>
  <si>
    <t>現況等</t>
    <rPh sb="0" eb="2">
      <t>ゲンキョウ</t>
    </rPh>
    <rPh sb="2" eb="3">
      <t>トウ</t>
    </rPh>
    <phoneticPr fontId="4"/>
  </si>
  <si>
    <t>番号</t>
    <rPh sb="0" eb="2">
      <t>バンゴウ</t>
    </rPh>
    <phoneticPr fontId="4"/>
  </si>
  <si>
    <t>管轄局</t>
    <rPh sb="0" eb="3">
      <t>カンカツキョク</t>
    </rPh>
    <phoneticPr fontId="4"/>
  </si>
  <si>
    <t>中四国</t>
    <rPh sb="0" eb="3">
      <t>チュウシコク</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</si>
  <si>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</si>
  <si>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</si>
  <si>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</si>
  <si>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</si>
  <si>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</si>
  <si>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</si>
  <si>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</si>
  <si>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</si>
  <si>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</si>
  <si>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</si>
  <si>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</si>
  <si>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</si>
  <si>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</si>
  <si>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</si>
  <si>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山梨県</t>
  </si>
  <si>
    <t>長野県</t>
  </si>
  <si>
    <t>静岡県</t>
  </si>
  <si>
    <t>新潟県</t>
  </si>
  <si>
    <t>富山県</t>
  </si>
  <si>
    <t>石川県</t>
  </si>
  <si>
    <t>福井県</t>
  </si>
  <si>
    <t>岐阜県</t>
  </si>
  <si>
    <t>愛知県</t>
  </si>
  <si>
    <t>三重県</t>
  </si>
  <si>
    <t>滋賀県</t>
  </si>
  <si>
    <t>京都府</t>
  </si>
  <si>
    <t>大阪府</t>
  </si>
  <si>
    <t>兵庫県</t>
  </si>
  <si>
    <t>奈良県</t>
  </si>
  <si>
    <t>和歌山県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</si>
  <si>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</si>
  <si>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</si>
  <si>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</si>
  <si>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</si>
  <si>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</si>
  <si>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</si>
  <si>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</si>
  <si>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</si>
  <si>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</si>
  <si>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</si>
  <si>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</si>
  <si>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</si>
  <si>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</si>
  <si>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</si>
  <si>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</si>
  <si>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</si>
  <si>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ポイント総計</t>
    <rPh sb="4" eb="6">
      <t>ソウケイ</t>
    </rPh>
    <phoneticPr fontId="4"/>
  </si>
  <si>
    <t>○○市</t>
    <rPh sb="0" eb="3">
      <t>マルマルシ</t>
    </rPh>
    <phoneticPr fontId="4"/>
  </si>
  <si>
    <t>○地区</t>
    <rPh sb="1" eb="3">
      <t>チク</t>
    </rPh>
    <phoneticPr fontId="4"/>
  </si>
  <si>
    <t>○○地区</t>
    <rPh sb="2" eb="4">
      <t>チク</t>
    </rPh>
    <phoneticPr fontId="4"/>
  </si>
  <si>
    <t>売場施設、貯蔵保管施設、衛生施設</t>
    <rPh sb="0" eb="2">
      <t>ウリバ</t>
    </rPh>
    <rPh sb="2" eb="4">
      <t>シセツ</t>
    </rPh>
    <rPh sb="5" eb="7">
      <t>チョゾウ</t>
    </rPh>
    <rPh sb="7" eb="9">
      <t>ホカン</t>
    </rPh>
    <rPh sb="9" eb="11">
      <t>シセツ</t>
    </rPh>
    <rPh sb="12" eb="14">
      <t>エイセイ</t>
    </rPh>
    <rPh sb="14" eb="16">
      <t>シセツ</t>
    </rPh>
    <phoneticPr fontId="4"/>
  </si>
  <si>
    <t>食品流通のグローバル化</t>
    <rPh sb="0" eb="2">
      <t>ショクヒン</t>
    </rPh>
    <rPh sb="2" eb="4">
      <t>リュウツウ</t>
    </rPh>
    <rPh sb="10" eb="11">
      <t>カ</t>
    </rPh>
    <phoneticPr fontId="4"/>
  </si>
  <si>
    <t>※本総括表の作成にあたっては、表下の＜記入上の注意＞を十分に確認の上、記入願います。</t>
    <rPh sb="1" eb="2">
      <t>ホン</t>
    </rPh>
    <rPh sb="2" eb="4">
      <t>ソウカツ</t>
    </rPh>
    <rPh sb="4" eb="5">
      <t>ヒョウ</t>
    </rPh>
    <rPh sb="6" eb="8">
      <t>サクセイ</t>
    </rPh>
    <rPh sb="15" eb="16">
      <t>ヒョウ</t>
    </rPh>
    <rPh sb="16" eb="17">
      <t>シタ</t>
    </rPh>
    <rPh sb="19" eb="21">
      <t>キニュウ</t>
    </rPh>
    <rPh sb="21" eb="22">
      <t>ジョウ</t>
    </rPh>
    <rPh sb="23" eb="25">
      <t>チュウイ</t>
    </rPh>
    <rPh sb="27" eb="29">
      <t>ジュウブン</t>
    </rPh>
    <rPh sb="30" eb="32">
      <t>カクニン</t>
    </rPh>
    <rPh sb="33" eb="34">
      <t>ウエ</t>
    </rPh>
    <rPh sb="35" eb="37">
      <t>キニュウ</t>
    </rPh>
    <rPh sb="37" eb="38">
      <t>ネガ</t>
    </rPh>
    <phoneticPr fontId="4"/>
  </si>
  <si>
    <t>複数年事業を実施する場合</t>
    <rPh sb="0" eb="3">
      <t>フクスウネン</t>
    </rPh>
    <rPh sb="3" eb="5">
      <t>ジギョウ</t>
    </rPh>
    <rPh sb="6" eb="8">
      <t>ジッシ</t>
    </rPh>
    <rPh sb="10" eb="12">
      <t>バアイ</t>
    </rPh>
    <phoneticPr fontId="4"/>
  </si>
  <si>
    <t>ＨＡＣＣＰ等認定の取得</t>
    <rPh sb="5" eb="6">
      <t>トウ</t>
    </rPh>
    <rPh sb="6" eb="8">
      <t>ニンテイ</t>
    </rPh>
    <rPh sb="9" eb="11">
      <t>シュトク</t>
    </rPh>
    <phoneticPr fontId="4"/>
  </si>
  <si>
    <t>設備の内容</t>
    <rPh sb="0" eb="2">
      <t>セツビ</t>
    </rPh>
    <rPh sb="3" eb="5">
      <t>ナイヨウ</t>
    </rPh>
    <phoneticPr fontId="4"/>
  </si>
  <si>
    <t>○</t>
  </si>
  <si>
    <t>輸出先国</t>
    <rPh sb="0" eb="3">
      <t>ユシュツサキ</t>
    </rPh>
    <rPh sb="3" eb="4">
      <t>コク</t>
    </rPh>
    <phoneticPr fontId="4"/>
  </si>
  <si>
    <t>香港、シンガポール、マカオ</t>
    <rPh sb="0" eb="2">
      <t>ホンコン</t>
    </rPh>
    <phoneticPr fontId="4"/>
  </si>
  <si>
    <t>事業内容</t>
    <rPh sb="0" eb="2">
      <t>ジギョウ</t>
    </rPh>
    <rPh sb="2" eb="4">
      <t>ナイヨウ</t>
    </rPh>
    <phoneticPr fontId="4"/>
  </si>
  <si>
    <t>果樹</t>
    <rPh sb="0" eb="2">
      <t>カジュ</t>
    </rPh>
    <phoneticPr fontId="4"/>
  </si>
  <si>
    <r>
      <t xml:space="preserve">管轄局
</t>
    </r>
    <r>
      <rPr>
        <sz val="8"/>
        <color rgb="FFFF0000"/>
        <rFont val="ＭＳ Ｐゴシック"/>
        <family val="3"/>
        <charset val="128"/>
      </rPr>
      <t>（リストから選択）</t>
    </r>
    <rPh sb="0" eb="2">
      <t>カンカツ</t>
    </rPh>
    <rPh sb="2" eb="3">
      <t>キョク</t>
    </rPh>
    <phoneticPr fontId="4"/>
  </si>
  <si>
    <r>
      <t xml:space="preserve">都道府県名
</t>
    </r>
    <r>
      <rPr>
        <sz val="8"/>
        <color rgb="FFFF0000"/>
        <rFont val="ＭＳ Ｐゴシック"/>
        <family val="3"/>
        <charset val="128"/>
      </rPr>
      <t>（リストから選択）</t>
    </r>
    <rPh sb="0" eb="4">
      <t>トドウフケン</t>
    </rPh>
    <rPh sb="4" eb="5">
      <t>メイ</t>
    </rPh>
    <phoneticPr fontId="4"/>
  </si>
  <si>
    <r>
      <t xml:space="preserve">事業実施主体の種類
</t>
    </r>
    <r>
      <rPr>
        <sz val="8"/>
        <color rgb="FFFF0000"/>
        <rFont val="ＭＳ Ｐゴシック"/>
        <family val="3"/>
        <charset val="128"/>
      </rPr>
      <t>（リストから選択）</t>
    </r>
    <rPh sb="0" eb="2">
      <t>ジギョウ</t>
    </rPh>
    <rPh sb="2" eb="4">
      <t>ジッシ</t>
    </rPh>
    <rPh sb="4" eb="6">
      <t>シュタイ</t>
    </rPh>
    <rPh sb="7" eb="9">
      <t>シュルイ</t>
    </rPh>
    <phoneticPr fontId="4"/>
  </si>
  <si>
    <r>
      <t xml:space="preserve">上限事業費対象の単位当たり事業費
</t>
    </r>
    <r>
      <rPr>
        <sz val="8"/>
        <color rgb="FFFF0000"/>
        <rFont val="ＭＳ Ｐゴシック"/>
        <family val="3"/>
        <charset val="128"/>
      </rPr>
      <t>（単位を記入すること）</t>
    </r>
    <rPh sb="0" eb="2">
      <t>ジョウゲン</t>
    </rPh>
    <rPh sb="2" eb="5">
      <t>ジギョウヒ</t>
    </rPh>
    <rPh sb="5" eb="7">
      <t>タイショウ</t>
    </rPh>
    <rPh sb="8" eb="10">
      <t>タンイ</t>
    </rPh>
    <rPh sb="10" eb="11">
      <t>ア</t>
    </rPh>
    <rPh sb="13" eb="16">
      <t>ジギョウヒ</t>
    </rPh>
    <phoneticPr fontId="4"/>
  </si>
  <si>
    <t>農産物輸出に向けた体制整備の取組</t>
    <rPh sb="0" eb="3">
      <t>ノウサンブツ</t>
    </rPh>
    <rPh sb="3" eb="5">
      <t>ユシュツ</t>
    </rPh>
    <rPh sb="6" eb="7">
      <t>ム</t>
    </rPh>
    <rPh sb="9" eb="11">
      <t>タイセイ</t>
    </rPh>
    <rPh sb="11" eb="13">
      <t>セイビ</t>
    </rPh>
    <rPh sb="14" eb="15">
      <t>ト</t>
    </rPh>
    <rPh sb="15" eb="16">
      <t>ク</t>
    </rPh>
    <phoneticPr fontId="4"/>
  </si>
  <si>
    <t>県内優先順位</t>
    <phoneticPr fontId="4"/>
  </si>
  <si>
    <t>施設の種類</t>
    <rPh sb="0" eb="2">
      <t>シセツ</t>
    </rPh>
    <rPh sb="3" eb="5">
      <t>シュルイ</t>
    </rPh>
    <phoneticPr fontId="4"/>
  </si>
  <si>
    <t>主な整備内容</t>
    <rPh sb="0" eb="1">
      <t>オモ</t>
    </rPh>
    <rPh sb="2" eb="4">
      <t>セイビ</t>
    </rPh>
    <rPh sb="4" eb="6">
      <t>ナイヨウ</t>
    </rPh>
    <phoneticPr fontId="4"/>
  </si>
  <si>
    <t>年間処理能力等</t>
    <rPh sb="0" eb="2">
      <t>ネンカン</t>
    </rPh>
    <rPh sb="2" eb="4">
      <t>ショリ</t>
    </rPh>
    <rPh sb="4" eb="6">
      <t>ノウリョク</t>
    </rPh>
    <rPh sb="6" eb="7">
      <t>ナド</t>
    </rPh>
    <phoneticPr fontId="4"/>
  </si>
  <si>
    <r>
      <t xml:space="preserve">新規・再編・既存施設への設備導入
</t>
    </r>
    <r>
      <rPr>
        <sz val="8"/>
        <color rgb="FFFF0000"/>
        <rFont val="ＭＳ Ｐゴシック"/>
        <family val="3"/>
        <charset val="128"/>
      </rPr>
      <t>（該当する場合にはリストから選択）</t>
    </r>
    <rPh sb="0" eb="2">
      <t>シンキ</t>
    </rPh>
    <rPh sb="3" eb="5">
      <t>サイヘン</t>
    </rPh>
    <rPh sb="6" eb="8">
      <t>キゾン</t>
    </rPh>
    <rPh sb="8" eb="10">
      <t>シセツ</t>
    </rPh>
    <rPh sb="12" eb="14">
      <t>セツビ</t>
    </rPh>
    <rPh sb="14" eb="16">
      <t>ドウニュウ</t>
    </rPh>
    <rPh sb="31" eb="33">
      <t>センタク</t>
    </rPh>
    <phoneticPr fontId="4"/>
  </si>
  <si>
    <t>事業費
（円）</t>
    <rPh sb="0" eb="3">
      <t>ジギョウヒ</t>
    </rPh>
    <rPh sb="5" eb="6">
      <t>エン</t>
    </rPh>
    <phoneticPr fontId="4"/>
  </si>
  <si>
    <t>負担区分</t>
    <rPh sb="0" eb="2">
      <t>フタン</t>
    </rPh>
    <rPh sb="2" eb="4">
      <t>クブン</t>
    </rPh>
    <phoneticPr fontId="4"/>
  </si>
  <si>
    <t>全体事業費
（円）</t>
    <rPh sb="0" eb="2">
      <t>ゼンタイ</t>
    </rPh>
    <rPh sb="2" eb="5">
      <t>ジギョウヒ</t>
    </rPh>
    <rPh sb="7" eb="8">
      <t>エン</t>
    </rPh>
    <phoneticPr fontId="4"/>
  </si>
  <si>
    <t>事業
期間</t>
    <rPh sb="0" eb="2">
      <t>ジギョウ</t>
    </rPh>
    <rPh sb="3" eb="5">
      <t>キカン</t>
    </rPh>
    <phoneticPr fontId="4"/>
  </si>
  <si>
    <t>輸出増に直接資する設備等</t>
    <phoneticPr fontId="4"/>
  </si>
  <si>
    <t>成果目標Ⅰ
ポイント</t>
    <phoneticPr fontId="4"/>
  </si>
  <si>
    <t>成果目標Ⅱ
ポイント</t>
    <phoneticPr fontId="4"/>
  </si>
  <si>
    <t>交付金
要望額
（円）</t>
    <rPh sb="0" eb="3">
      <t>コウフキン</t>
    </rPh>
    <rPh sb="4" eb="6">
      <t>ヨウボウ</t>
    </rPh>
    <rPh sb="6" eb="7">
      <t>ガク</t>
    </rPh>
    <rPh sb="9" eb="10">
      <t>エン</t>
    </rPh>
    <phoneticPr fontId="4"/>
  </si>
  <si>
    <t>都道府県費
市町村費
（円）</t>
    <rPh sb="0" eb="4">
      <t>トドウフケン</t>
    </rPh>
    <rPh sb="4" eb="5">
      <t>ヒ</t>
    </rPh>
    <rPh sb="12" eb="13">
      <t>エン</t>
    </rPh>
    <phoneticPr fontId="4"/>
  </si>
  <si>
    <t>その他
（円）</t>
    <rPh sb="2" eb="3">
      <t>タ</t>
    </rPh>
    <rPh sb="5" eb="6">
      <t>エン</t>
    </rPh>
    <phoneticPr fontId="4"/>
  </si>
  <si>
    <t>〈記入上の注意〉</t>
  </si>
  <si>
    <t>１</t>
    <phoneticPr fontId="4"/>
  </si>
  <si>
    <t>２</t>
    <phoneticPr fontId="4"/>
  </si>
  <si>
    <t>３</t>
    <phoneticPr fontId="4"/>
  </si>
  <si>
    <t>４</t>
    <phoneticPr fontId="4"/>
  </si>
  <si>
    <t>５</t>
    <phoneticPr fontId="4"/>
  </si>
  <si>
    <t>６</t>
    <phoneticPr fontId="4"/>
  </si>
  <si>
    <t>７</t>
    <phoneticPr fontId="4"/>
  </si>
  <si>
    <t>８</t>
    <phoneticPr fontId="4"/>
  </si>
  <si>
    <t>９</t>
    <phoneticPr fontId="4"/>
  </si>
  <si>
    <t>10</t>
    <phoneticPr fontId="4"/>
  </si>
  <si>
    <t>11</t>
    <phoneticPr fontId="4"/>
  </si>
  <si>
    <t>12</t>
    <phoneticPr fontId="4"/>
  </si>
  <si>
    <t>14</t>
    <phoneticPr fontId="4"/>
  </si>
  <si>
    <t>15</t>
    <phoneticPr fontId="4"/>
  </si>
  <si>
    <t>16</t>
    <phoneticPr fontId="4"/>
  </si>
  <si>
    <t>　要望提出にあたっては、必ず本様式により作成し、以前配布した様式等を使用しないでください。</t>
    <phoneticPr fontId="4"/>
  </si>
  <si>
    <t xml:space="preserve">　様式の行や列の結合、列の追加等の様式の変更は行わないでください。 </t>
    <phoneticPr fontId="4"/>
  </si>
  <si>
    <t>　記載例は記入の際、適宜削除してください。</t>
    <phoneticPr fontId="4"/>
  </si>
  <si>
    <t>調整後
要望額
（円）</t>
    <rPh sb="0" eb="3">
      <t>チョウセイゴ</t>
    </rPh>
    <rPh sb="4" eb="6">
      <t>ヨウボウ</t>
    </rPh>
    <rPh sb="6" eb="7">
      <t>ガク</t>
    </rPh>
    <rPh sb="9" eb="10">
      <t>エン</t>
    </rPh>
    <phoneticPr fontId="4"/>
  </si>
  <si>
    <t>メニュー①</t>
    <phoneticPr fontId="4"/>
  </si>
  <si>
    <t>土地利用型作物（稲）</t>
    <rPh sb="0" eb="4">
      <t>トチリヨウ</t>
    </rPh>
    <rPh sb="4" eb="5">
      <t>ガタ</t>
    </rPh>
    <rPh sb="5" eb="7">
      <t>サクモツ</t>
    </rPh>
    <rPh sb="8" eb="9">
      <t>イネ</t>
    </rPh>
    <phoneticPr fontId="4"/>
  </si>
  <si>
    <t>(1)都道府県</t>
    <rPh sb="3" eb="7">
      <t>トドウフケン</t>
    </rPh>
    <phoneticPr fontId="4"/>
  </si>
  <si>
    <t>(2)市町村</t>
    <rPh sb="3" eb="6">
      <t>シチョウソン</t>
    </rPh>
    <phoneticPr fontId="4"/>
  </si>
  <si>
    <t>(3)農業者の組織する団体</t>
    <rPh sb="3" eb="6">
      <t>ノウギョウシャ</t>
    </rPh>
    <rPh sb="7" eb="9">
      <t>ソシキ</t>
    </rPh>
    <rPh sb="11" eb="13">
      <t>ダンタイ</t>
    </rPh>
    <phoneticPr fontId="4"/>
  </si>
  <si>
    <t>(4)公社</t>
    <rPh sb="3" eb="5">
      <t>コウシャ</t>
    </rPh>
    <phoneticPr fontId="4"/>
  </si>
  <si>
    <t>(5)土地改良区</t>
    <rPh sb="3" eb="5">
      <t>トチ</t>
    </rPh>
    <rPh sb="5" eb="8">
      <t>カイリョウク</t>
    </rPh>
    <phoneticPr fontId="4"/>
  </si>
  <si>
    <t>(6)消費者団体及び市場関係者</t>
    <rPh sb="3" eb="6">
      <t>ショウヒシャ</t>
    </rPh>
    <rPh sb="6" eb="8">
      <t>ダンタイ</t>
    </rPh>
    <rPh sb="8" eb="9">
      <t>オヨ</t>
    </rPh>
    <rPh sb="10" eb="12">
      <t>イチバ</t>
    </rPh>
    <rPh sb="12" eb="15">
      <t>カンケイシャ</t>
    </rPh>
    <phoneticPr fontId="4"/>
  </si>
  <si>
    <t>(7)事業協同組合連合会及び事業協同組合</t>
    <rPh sb="3" eb="5">
      <t>ジギョウ</t>
    </rPh>
    <rPh sb="5" eb="7">
      <t>キョウドウ</t>
    </rPh>
    <rPh sb="7" eb="9">
      <t>クミアイ</t>
    </rPh>
    <rPh sb="9" eb="12">
      <t>レンゴウカイ</t>
    </rPh>
    <rPh sb="12" eb="13">
      <t>オヨ</t>
    </rPh>
    <rPh sb="14" eb="16">
      <t>ジギョウ</t>
    </rPh>
    <rPh sb="16" eb="18">
      <t>キョウドウ</t>
    </rPh>
    <rPh sb="18" eb="20">
      <t>クミアイ</t>
    </rPh>
    <phoneticPr fontId="4"/>
  </si>
  <si>
    <t>畑作物・地域特産物（茶）</t>
    <rPh sb="0" eb="2">
      <t>ハタサク</t>
    </rPh>
    <rPh sb="2" eb="3">
      <t>モツ</t>
    </rPh>
    <rPh sb="4" eb="6">
      <t>チイキ</t>
    </rPh>
    <rPh sb="6" eb="9">
      <t>トクサンブツ</t>
    </rPh>
    <rPh sb="10" eb="11">
      <t>チャ</t>
    </rPh>
    <phoneticPr fontId="4"/>
  </si>
  <si>
    <t>(8)食品事業者</t>
    <rPh sb="3" eb="5">
      <t>ショクヒン</t>
    </rPh>
    <rPh sb="5" eb="8">
      <t>ジギョウシャ</t>
    </rPh>
    <phoneticPr fontId="4"/>
  </si>
  <si>
    <t>野菜</t>
    <rPh sb="0" eb="2">
      <t>ヤサイ</t>
    </rPh>
    <phoneticPr fontId="4"/>
  </si>
  <si>
    <t>花き</t>
    <rPh sb="0" eb="1">
      <t>カ</t>
    </rPh>
    <phoneticPr fontId="4"/>
  </si>
  <si>
    <t>鳥取県</t>
    <phoneticPr fontId="4"/>
  </si>
  <si>
    <t>産地競争力の強化及び輸出拡大に向けた広域集荷環境の整備</t>
    <rPh sb="0" eb="2">
      <t>サンチ</t>
    </rPh>
    <rPh sb="2" eb="5">
      <t>キョウソウリョク</t>
    </rPh>
    <rPh sb="6" eb="8">
      <t>キョウカ</t>
    </rPh>
    <rPh sb="8" eb="9">
      <t>オヨ</t>
    </rPh>
    <rPh sb="10" eb="12">
      <t>ユシュツ</t>
    </rPh>
    <rPh sb="12" eb="14">
      <t>カクダイ</t>
    </rPh>
    <rPh sb="15" eb="16">
      <t>ム</t>
    </rPh>
    <rPh sb="18" eb="20">
      <t>コウイキ</t>
    </rPh>
    <rPh sb="20" eb="22">
      <t>シュウカ</t>
    </rPh>
    <rPh sb="22" eb="24">
      <t>カンキョウ</t>
    </rPh>
    <rPh sb="25" eb="27">
      <t>セイビ</t>
    </rPh>
    <phoneticPr fontId="4"/>
  </si>
  <si>
    <r>
      <t xml:space="preserve">政策目的
</t>
    </r>
    <r>
      <rPr>
        <sz val="8"/>
        <color rgb="FFFF0000"/>
        <rFont val="ＭＳ Ｐゴシック"/>
        <family val="3"/>
        <charset val="128"/>
      </rPr>
      <t>（リストから選択）</t>
    </r>
    <rPh sb="0" eb="2">
      <t>セイサク</t>
    </rPh>
    <rPh sb="2" eb="3">
      <t>メ</t>
    </rPh>
    <rPh sb="3" eb="4">
      <t>テキ</t>
    </rPh>
    <phoneticPr fontId="4"/>
  </si>
  <si>
    <t>土地利用型作物（稲以外）</t>
    <rPh sb="0" eb="4">
      <t>トチリヨウ</t>
    </rPh>
    <rPh sb="4" eb="5">
      <t>ガタ</t>
    </rPh>
    <rPh sb="5" eb="7">
      <t>サクモツ</t>
    </rPh>
    <rPh sb="8" eb="9">
      <t>イネ</t>
    </rPh>
    <rPh sb="9" eb="11">
      <t>イガイ</t>
    </rPh>
    <phoneticPr fontId="4"/>
  </si>
  <si>
    <t>畑作物・地域特産物（茶以外）</t>
    <rPh sb="0" eb="2">
      <t>ハタサク</t>
    </rPh>
    <rPh sb="2" eb="3">
      <t>モツ</t>
    </rPh>
    <rPh sb="4" eb="6">
      <t>チイキ</t>
    </rPh>
    <rPh sb="6" eb="9">
      <t>トクサンブツ</t>
    </rPh>
    <rPh sb="10" eb="11">
      <t>チャ</t>
    </rPh>
    <rPh sb="11" eb="13">
      <t>イガイ</t>
    </rPh>
    <phoneticPr fontId="4"/>
  </si>
  <si>
    <r>
      <t xml:space="preserve">区分
</t>
    </r>
    <r>
      <rPr>
        <sz val="8"/>
        <color rgb="FFFF0000"/>
        <rFont val="ＭＳ Ｐゴシック"/>
        <family val="3"/>
        <charset val="128"/>
      </rPr>
      <t>（リストから選択）</t>
    </r>
    <rPh sb="0" eb="2">
      <t>クブン</t>
    </rPh>
    <phoneticPr fontId="4"/>
  </si>
  <si>
    <t>市場</t>
    <rPh sb="0" eb="2">
      <t>シジョウ</t>
    </rPh>
    <phoneticPr fontId="4"/>
  </si>
  <si>
    <t>耕種作物産地基幹施設整備</t>
  </si>
  <si>
    <r>
      <t xml:space="preserve">メニュー②
</t>
    </r>
    <r>
      <rPr>
        <sz val="8"/>
        <color rgb="FFFF0000"/>
        <rFont val="ＭＳ Ｐゴシック"/>
        <family val="3"/>
        <charset val="128"/>
      </rPr>
      <t>（リストから選択）</t>
    </r>
    <phoneticPr fontId="4"/>
  </si>
  <si>
    <t>新規</t>
    <rPh sb="0" eb="2">
      <t>シンキ</t>
    </rPh>
    <phoneticPr fontId="4"/>
  </si>
  <si>
    <t>交付金
配分額
（円）</t>
    <rPh sb="0" eb="3">
      <t>コウフキン</t>
    </rPh>
    <rPh sb="4" eb="7">
      <t>ハイブンガク</t>
    </rPh>
    <rPh sb="9" eb="10">
      <t>エン</t>
    </rPh>
    <phoneticPr fontId="4"/>
  </si>
  <si>
    <t>都道府県
ポイント</t>
    <rPh sb="0" eb="2">
      <t>トドウ</t>
    </rPh>
    <rPh sb="2" eb="4">
      <t>フケン</t>
    </rPh>
    <phoneticPr fontId="4"/>
  </si>
  <si>
    <t xml:space="preserve">売場施設（○○㎡）、冷蔵庫施設（○○㎡）、汚水処理施設
</t>
    <rPh sb="0" eb="2">
      <t>ウリバ</t>
    </rPh>
    <rPh sb="2" eb="4">
      <t>シセツ</t>
    </rPh>
    <rPh sb="10" eb="13">
      <t>レイゾウコ</t>
    </rPh>
    <rPh sb="13" eb="15">
      <t>シセツ</t>
    </rPh>
    <rPh sb="21" eb="23">
      <t>オスイ</t>
    </rPh>
    <rPh sb="23" eb="25">
      <t>ショリ</t>
    </rPh>
    <rPh sb="25" eb="27">
      <t>シセツ</t>
    </rPh>
    <phoneticPr fontId="4"/>
  </si>
  <si>
    <t>年間取扱量○トン</t>
    <phoneticPr fontId="4"/>
  </si>
  <si>
    <t>CAS冷凍施設</t>
    <rPh sb="3" eb="5">
      <t>レイトウ</t>
    </rPh>
    <rPh sb="5" eb="7">
      <t>シセツ</t>
    </rPh>
    <phoneticPr fontId="4"/>
  </si>
  <si>
    <t>　</t>
    <phoneticPr fontId="4"/>
  </si>
  <si>
    <t>13</t>
    <phoneticPr fontId="4"/>
  </si>
  <si>
    <t>17</t>
    <phoneticPr fontId="4"/>
  </si>
  <si>
    <t>　都道府県加算ポイントについては、ポイントの残高が残っている場合のみ記入するとともに、都道府県優先順位を確実に付けてください。</t>
    <rPh sb="43" eb="47">
      <t>トドウフケン</t>
    </rPh>
    <phoneticPr fontId="4"/>
  </si>
  <si>
    <t>　「番号」の欄については、「産地競争力の強化・輸出拡大に向けた広域集荷体制の構築」は産、「食品流通のグローバル化」は食を番号の頭につけてください。</t>
    <phoneticPr fontId="4"/>
  </si>
  <si>
    <t>　「市町村名」の欄については、都道府県が事業を行う場合には省略してください。</t>
    <phoneticPr fontId="4"/>
  </si>
  <si>
    <t xml:space="preserve">　また、食品流通のグローバル化及び作物の限定のない取組にあっては記入不要とします。 </t>
    <phoneticPr fontId="4"/>
  </si>
  <si>
    <t>　「事業内容」の欄については、整備する施設の規模、処理量、施設等付帯事業の内容等を含めて記入してください。</t>
    <phoneticPr fontId="4"/>
  </si>
  <si>
    <t>　食品流通のグローバル化にあっては、「負担区分」の欄には、必要規模の範囲内の金額を記入してください。また、「備考」の欄に、実施要領の「施設の整備規模」に定める整備規模、必要規模及びその積算根拠、整備規模が必要規模を超える場合の合理的な理由を記入するとともに、必要規模を超過する事業費については外数として「負担区分」の欄に準じて記入してください。</t>
    <phoneticPr fontId="4"/>
  </si>
  <si>
    <t>　なお、必要に応じて、別様にて提出することは差し支えありません。</t>
    <rPh sb="22" eb="23">
      <t>サ</t>
    </rPh>
    <rPh sb="24" eb="25">
      <t>ツカ</t>
    </rPh>
    <phoneticPr fontId="4"/>
  </si>
  <si>
    <t>農産物の輸出拡大に向けた産地基幹施設の整備</t>
  </si>
  <si>
    <t>農産物の輸出拡大に向けた広域集荷環境の整備</t>
    <rPh sb="0" eb="3">
      <t>ノウサンブツ</t>
    </rPh>
    <rPh sb="1" eb="3">
      <t>サンブツ</t>
    </rPh>
    <rPh sb="4" eb="6">
      <t>ユシュツ</t>
    </rPh>
    <rPh sb="6" eb="8">
      <t>カクダイ</t>
    </rPh>
    <rPh sb="9" eb="10">
      <t>ム</t>
    </rPh>
    <rPh sb="12" eb="14">
      <t>コウイキ</t>
    </rPh>
    <rPh sb="14" eb="16">
      <t>シュウカ</t>
    </rPh>
    <rPh sb="16" eb="18">
      <t>カンキョウ</t>
    </rPh>
    <rPh sb="19" eb="21">
      <t>セイビ</t>
    </rPh>
    <phoneticPr fontId="4"/>
  </si>
  <si>
    <t>農産物等の輸出拡大に向けた卸売市場施設等の整備</t>
    <rPh sb="3" eb="4">
      <t>ナド</t>
    </rPh>
    <rPh sb="13" eb="14">
      <t>オロシ</t>
    </rPh>
    <rPh sb="14" eb="15">
      <t>ウ</t>
    </rPh>
    <rPh sb="15" eb="17">
      <t>シジョウ</t>
    </rPh>
    <rPh sb="17" eb="19">
      <t>シセツ</t>
    </rPh>
    <rPh sb="19" eb="20">
      <t>トウ</t>
    </rPh>
    <rPh sb="21" eb="23">
      <t>セイビ</t>
    </rPh>
    <phoneticPr fontId="4"/>
  </si>
  <si>
    <t>輸出拡大卸売市場施設整備</t>
    <rPh sb="0" eb="2">
      <t>ユシュツ</t>
    </rPh>
    <rPh sb="2" eb="4">
      <t>カクダイ</t>
    </rPh>
    <rPh sb="4" eb="5">
      <t>オロシ</t>
    </rPh>
    <rPh sb="5" eb="6">
      <t>ウ</t>
    </rPh>
    <rPh sb="6" eb="8">
      <t>シジョウ</t>
    </rPh>
    <rPh sb="8" eb="10">
      <t>シセツ</t>
    </rPh>
    <rPh sb="10" eb="12">
      <t>セイビ</t>
    </rPh>
    <phoneticPr fontId="4"/>
  </si>
  <si>
    <t>輸出物流拠点施設整備</t>
    <rPh sb="0" eb="2">
      <t>ユシュツ</t>
    </rPh>
    <rPh sb="2" eb="4">
      <t>ブツリュウ</t>
    </rPh>
    <rPh sb="4" eb="6">
      <t>キョテン</t>
    </rPh>
    <rPh sb="6" eb="8">
      <t>シセツ</t>
    </rPh>
    <rPh sb="8" eb="10">
      <t>セイビ</t>
    </rPh>
    <phoneticPr fontId="4"/>
  </si>
  <si>
    <t>(2)地方卸売市場を開設している地方公共団体</t>
    <rPh sb="3" eb="5">
      <t>チホウ</t>
    </rPh>
    <phoneticPr fontId="4"/>
  </si>
  <si>
    <t>(5)事業協同組合又は協同組合連合会</t>
    <rPh sb="3" eb="5">
      <t>ジギョウ</t>
    </rPh>
    <rPh sb="5" eb="7">
      <t>キョウドウ</t>
    </rPh>
    <rPh sb="7" eb="9">
      <t>クミアイ</t>
    </rPh>
    <rPh sb="9" eb="10">
      <t>マタ</t>
    </rPh>
    <rPh sb="11" eb="13">
      <t>キョウドウ</t>
    </rPh>
    <rPh sb="13" eb="15">
      <t>クミアイ</t>
    </rPh>
    <rPh sb="15" eb="18">
      <t>レンゴウカイ</t>
    </rPh>
    <phoneticPr fontId="4"/>
  </si>
  <si>
    <t>(8)特認団体</t>
    <rPh sb="3" eb="5">
      <t>トクニン</t>
    </rPh>
    <rPh sb="5" eb="7">
      <t>ダンタイ</t>
    </rPh>
    <phoneticPr fontId="4"/>
  </si>
  <si>
    <t>(3)輸出物流拠点施設を設置する地方公共団体</t>
    <rPh sb="3" eb="5">
      <t>ユシュツ</t>
    </rPh>
    <rPh sb="5" eb="7">
      <t>ブツリュウ</t>
    </rPh>
    <rPh sb="7" eb="9">
      <t>キョテン</t>
    </rPh>
    <rPh sb="9" eb="11">
      <t>シセツ</t>
    </rPh>
    <rPh sb="12" eb="14">
      <t>セッチ</t>
    </rPh>
    <rPh sb="16" eb="18">
      <t>チホウ</t>
    </rPh>
    <rPh sb="18" eb="20">
      <t>コウキョウ</t>
    </rPh>
    <rPh sb="20" eb="22">
      <t>ダンタイ</t>
    </rPh>
    <phoneticPr fontId="4"/>
  </si>
  <si>
    <t>(4)PFI選定事業者</t>
    <rPh sb="6" eb="8">
      <t>センテイ</t>
    </rPh>
    <rPh sb="8" eb="11">
      <t>ジギョウシャ</t>
    </rPh>
    <phoneticPr fontId="4"/>
  </si>
  <si>
    <t>(7)輸出物流事業者</t>
    <rPh sb="3" eb="5">
      <t>ユシュツ</t>
    </rPh>
    <rPh sb="5" eb="7">
      <t>ブツリュウ</t>
    </rPh>
    <rPh sb="7" eb="9">
      <t>ジギョウ</t>
    </rPh>
    <rPh sb="9" eb="10">
      <t>シャ</t>
    </rPh>
    <phoneticPr fontId="4"/>
  </si>
  <si>
    <t>(9)(1)(2)(3)に該当する地方公共団体が主たる出資者となっている法人</t>
    <rPh sb="13" eb="15">
      <t>ガイトウ</t>
    </rPh>
    <rPh sb="17" eb="19">
      <t>チホウ</t>
    </rPh>
    <rPh sb="19" eb="21">
      <t>コウキョウ</t>
    </rPh>
    <rPh sb="21" eb="23">
      <t>ダンタイ</t>
    </rPh>
    <rPh sb="24" eb="25">
      <t>シュ</t>
    </rPh>
    <rPh sb="27" eb="30">
      <t>シュッシシャ</t>
    </rPh>
    <rPh sb="36" eb="38">
      <t>ホウジン</t>
    </rPh>
    <phoneticPr fontId="4"/>
  </si>
  <si>
    <t>冷蔵貯蔵施設</t>
    <rPh sb="0" eb="2">
      <t>レイゾウ</t>
    </rPh>
    <rPh sb="2" eb="4">
      <t>チョゾウ</t>
    </rPh>
    <rPh sb="4" eb="6">
      <t>シセツ</t>
    </rPh>
    <phoneticPr fontId="4"/>
  </si>
  <si>
    <t>年間取扱量〇トン</t>
    <rPh sb="0" eb="2">
      <t>ネンカン</t>
    </rPh>
    <rPh sb="2" eb="5">
      <t>トリアツカイリョウ</t>
    </rPh>
    <phoneticPr fontId="4"/>
  </si>
  <si>
    <t>かんしょ</t>
    <phoneticPr fontId="4"/>
  </si>
  <si>
    <t>(9)民間事業者</t>
    <rPh sb="3" eb="5">
      <t>ミンカン</t>
    </rPh>
    <rPh sb="5" eb="8">
      <t>ジギョウシャ</t>
    </rPh>
    <phoneticPr fontId="4"/>
  </si>
  <si>
    <t>集出荷貯蔵施設</t>
  </si>
  <si>
    <t>○○農業協同組合</t>
    <rPh sb="2" eb="4">
      <t>ノウギョウ</t>
    </rPh>
    <rPh sb="4" eb="6">
      <t>キョウドウ</t>
    </rPh>
    <rPh sb="6" eb="8">
      <t>クミアイ</t>
    </rPh>
    <phoneticPr fontId="4"/>
  </si>
  <si>
    <t>市場品質・衛生管理高度化
（１P）</t>
    <rPh sb="0" eb="2">
      <t>シジョウ</t>
    </rPh>
    <rPh sb="2" eb="4">
      <t>ヒンシツ</t>
    </rPh>
    <rPh sb="5" eb="7">
      <t>エイセイ</t>
    </rPh>
    <rPh sb="7" eb="9">
      <t>カンリ</t>
    </rPh>
    <rPh sb="9" eb="12">
      <t>コウドカ</t>
    </rPh>
    <phoneticPr fontId="4"/>
  </si>
  <si>
    <t>ＧＬＯＢＡＬＧ．Ａ．Ｐ．等の取得</t>
    <rPh sb="12" eb="13">
      <t>トウ</t>
    </rPh>
    <rPh sb="14" eb="16">
      <t>シュトク</t>
    </rPh>
    <phoneticPr fontId="4"/>
  </si>
  <si>
    <t>ハラール認証の取得</t>
    <rPh sb="4" eb="6">
      <t>ニンショウ</t>
    </rPh>
    <rPh sb="7" eb="9">
      <t>シュトク</t>
    </rPh>
    <phoneticPr fontId="4"/>
  </si>
  <si>
    <t>生産園地、選果技術員等の登録</t>
    <rPh sb="0" eb="2">
      <t>セイサン</t>
    </rPh>
    <rPh sb="2" eb="4">
      <t>エンチ</t>
    </rPh>
    <rPh sb="5" eb="6">
      <t>セン</t>
    </rPh>
    <rPh sb="7" eb="9">
      <t>ギジュツ</t>
    </rPh>
    <rPh sb="9" eb="11">
      <t>インナド</t>
    </rPh>
    <rPh sb="12" eb="14">
      <t>トウロク</t>
    </rPh>
    <phoneticPr fontId="4"/>
  </si>
  <si>
    <t>認定を要さない出荷体制の整備</t>
    <rPh sb="0" eb="2">
      <t>ニンテイ</t>
    </rPh>
    <rPh sb="3" eb="4">
      <t>ヨウ</t>
    </rPh>
    <rPh sb="7" eb="9">
      <t>シュッカ</t>
    </rPh>
    <rPh sb="9" eb="11">
      <t>タイセイ</t>
    </rPh>
    <rPh sb="12" eb="14">
      <t>セイビ</t>
    </rPh>
    <phoneticPr fontId="4"/>
  </si>
  <si>
    <t>有機ＪＡＳ認証</t>
    <rPh sb="0" eb="2">
      <t>ユウキ</t>
    </rPh>
    <rPh sb="5" eb="7">
      <t>ニンショウ</t>
    </rPh>
    <phoneticPr fontId="4"/>
  </si>
  <si>
    <t>　複数年の事業であって、２年度目以降の事業を実施する場合は、様式1-2に記入し、本表には記入しないでください。</t>
    <phoneticPr fontId="4"/>
  </si>
  <si>
    <t>　同一ポイントの地区が複数ある場合にのみ、「県内優先順位」の欄に、採択の優先順位が高い順に各都道府県で番号を必ず記入してください。</t>
    <rPh sb="54" eb="55">
      <t>カナラ</t>
    </rPh>
    <phoneticPr fontId="4"/>
  </si>
  <si>
    <t>市町村名</t>
    <rPh sb="0" eb="3">
      <t>シチョウソン</t>
    </rPh>
    <rPh sb="3" eb="4">
      <t>メイ</t>
    </rPh>
    <phoneticPr fontId="4"/>
  </si>
  <si>
    <t>対象作物</t>
    <phoneticPr fontId="4"/>
  </si>
  <si>
    <t>作物名</t>
    <rPh sb="0" eb="2">
      <t>サクモツ</t>
    </rPh>
    <rPh sb="2" eb="3">
      <t>メイ</t>
    </rPh>
    <phoneticPr fontId="4"/>
  </si>
  <si>
    <t>　リストから選択する箇所についてはセルを緑色に着色しています。リストから選択する箇所についてはアルファベットの早い列から順（C列→D列→G列等）に選択してください。</t>
    <rPh sb="20" eb="21">
      <t>ミドリ</t>
    </rPh>
    <phoneticPr fontId="4"/>
  </si>
  <si>
    <t>　新規事業のうち事業期間が複数年にわたる事業の場合は、本様式に加えて様式２を作成してください。</t>
    <phoneticPr fontId="4"/>
  </si>
  <si>
    <t>　「事業実施主体の欄の区分」欄は、実施要綱別表の区分（産地競争力の強化・輸出拡大に向けた広域集荷体制の構築は「Ⅰ」、食品流通のグローバル化は「Ⅱ」）に従いリストから選択してください。</t>
    <rPh sb="75" eb="76">
      <t>シタガ</t>
    </rPh>
    <phoneticPr fontId="4"/>
  </si>
  <si>
    <t>　「対象作物」の欄については、対象となる具体的な作物名を記入することとし、複数作物を対象とする場合にあっては併記してください（土地利用型作物で種子生産を対象に事業を実施する場合は、作物名の後に種子と記入すること）。</t>
    <phoneticPr fontId="4"/>
  </si>
  <si>
    <t>　「国費」の欄については、上限要望額以内で記入してください。</t>
    <phoneticPr fontId="4"/>
  </si>
  <si>
    <t>様式１－１</t>
    <phoneticPr fontId="4"/>
  </si>
  <si>
    <t>(10)特認団体</t>
  </si>
  <si>
    <t>(1)中央卸売市場を開設している地方公共団体</t>
  </si>
  <si>
    <t>(6)(5)に掲げる者が主たる出資者又は出えん者となっている法人</t>
  </si>
  <si>
    <t>再編整備</t>
    <rPh sb="0" eb="2">
      <t>サイヘン</t>
    </rPh>
    <rPh sb="2" eb="4">
      <t>セイビ</t>
    </rPh>
    <phoneticPr fontId="4"/>
  </si>
  <si>
    <t>既存施設への設備導入</t>
  </si>
  <si>
    <t>様式１－２</t>
    <phoneticPr fontId="4"/>
  </si>
  <si>
    <t>継続事業</t>
    <rPh sb="0" eb="2">
      <t>ケイゾク</t>
    </rPh>
    <rPh sb="2" eb="4">
      <t>ジギョウ</t>
    </rPh>
    <phoneticPr fontId="4"/>
  </si>
  <si>
    <r>
      <t xml:space="preserve">市町村名
</t>
    </r>
    <r>
      <rPr>
        <sz val="8"/>
        <color rgb="FFFF0000"/>
        <rFont val="ＭＳ Ｐゴシック"/>
        <family val="3"/>
        <charset val="128"/>
      </rPr>
      <t>（乳業再編は新増設工場所在地、（廃棄工場所在地）を記入）</t>
    </r>
    <rPh sb="0" eb="3">
      <t>シチョウソン</t>
    </rPh>
    <rPh sb="3" eb="4">
      <t>メイ</t>
    </rPh>
    <phoneticPr fontId="4"/>
  </si>
  <si>
    <r>
      <t xml:space="preserve">メニュー①
</t>
    </r>
    <r>
      <rPr>
        <sz val="8"/>
        <color rgb="FFFF0000"/>
        <rFont val="ＭＳ Ｐゴシック"/>
        <family val="3"/>
        <charset val="128"/>
      </rPr>
      <t>（リストから選択）</t>
    </r>
    <phoneticPr fontId="4"/>
  </si>
  <si>
    <t>対象作物・畜種</t>
    <phoneticPr fontId="4"/>
  </si>
  <si>
    <t>作物・畜種名</t>
    <rPh sb="0" eb="2">
      <t>サクモツ</t>
    </rPh>
    <rPh sb="3" eb="4">
      <t>チク</t>
    </rPh>
    <rPh sb="4" eb="5">
      <t>シュ</t>
    </rPh>
    <rPh sb="5" eb="6">
      <t>メイ</t>
    </rPh>
    <phoneticPr fontId="4"/>
  </si>
  <si>
    <t>〇〇市</t>
    <rPh sb="2" eb="3">
      <t>シ</t>
    </rPh>
    <phoneticPr fontId="4"/>
  </si>
  <si>
    <t>○○地区</t>
    <rPh sb="2" eb="4">
      <t>チク</t>
    </rPh>
    <phoneticPr fontId="3"/>
  </si>
  <si>
    <t>売場施設、貯蔵保管施設、衛生施設</t>
    <rPh sb="0" eb="2">
      <t>ウリバ</t>
    </rPh>
    <rPh sb="2" eb="4">
      <t>シセツ</t>
    </rPh>
    <rPh sb="5" eb="7">
      <t>チョゾウ</t>
    </rPh>
    <rPh sb="7" eb="9">
      <t>ホカン</t>
    </rPh>
    <rPh sb="9" eb="11">
      <t>シセツ</t>
    </rPh>
    <rPh sb="12" eb="14">
      <t>エイセイ</t>
    </rPh>
    <rPh sb="14" eb="16">
      <t>シセツ</t>
    </rPh>
    <phoneticPr fontId="3"/>
  </si>
  <si>
    <t xml:space="preserve">売場施設（○○㎡）、冷蔵庫施設（○○㎡）、汚水処理施設
</t>
    <rPh sb="0" eb="2">
      <t>ウリバ</t>
    </rPh>
    <rPh sb="2" eb="4">
      <t>シセツ</t>
    </rPh>
    <rPh sb="10" eb="13">
      <t>レイゾウコ</t>
    </rPh>
    <rPh sb="13" eb="15">
      <t>シセツ</t>
    </rPh>
    <rPh sb="21" eb="23">
      <t>オスイ</t>
    </rPh>
    <rPh sb="23" eb="25">
      <t>ショリ</t>
    </rPh>
    <rPh sb="25" eb="27">
      <t>シセツ</t>
    </rPh>
    <phoneticPr fontId="3"/>
  </si>
  <si>
    <t>年間取扱量○トン</t>
  </si>
  <si>
    <t>（注）１</t>
    <rPh sb="1" eb="2">
      <t>チュウ</t>
    </rPh>
    <phoneticPr fontId="4"/>
  </si>
  <si>
    <t>　本表については、事業実施期間が複数年の事業の２年度目以降の事業費を記入してください。</t>
    <rPh sb="1" eb="3">
      <t>ホンピョウ</t>
    </rPh>
    <rPh sb="9" eb="11">
      <t>ジギョウ</t>
    </rPh>
    <rPh sb="11" eb="13">
      <t>ジッシ</t>
    </rPh>
    <rPh sb="13" eb="15">
      <t>キカン</t>
    </rPh>
    <rPh sb="16" eb="19">
      <t>フクスウネン</t>
    </rPh>
    <rPh sb="20" eb="22">
      <t>ジギョウ</t>
    </rPh>
    <rPh sb="24" eb="26">
      <t>ネンド</t>
    </rPh>
    <rPh sb="26" eb="29">
      <t>メイコウ</t>
    </rPh>
    <rPh sb="30" eb="33">
      <t>ジギョウヒ</t>
    </rPh>
    <rPh sb="34" eb="36">
      <t>キニュウ</t>
    </rPh>
    <phoneticPr fontId="4"/>
  </si>
  <si>
    <t>　「市町村名」の欄については、都道府県が事業を行う場合には省略してください。</t>
    <rPh sb="2" eb="5">
      <t>シチョウソン</t>
    </rPh>
    <rPh sb="5" eb="6">
      <t>メイ</t>
    </rPh>
    <rPh sb="8" eb="9">
      <t>ラン</t>
    </rPh>
    <rPh sb="15" eb="19">
      <t>トドウフケン</t>
    </rPh>
    <rPh sb="20" eb="22">
      <t>ジギョウ</t>
    </rPh>
    <rPh sb="23" eb="24">
      <t>オコナ</t>
    </rPh>
    <rPh sb="25" eb="27">
      <t>バアイ</t>
    </rPh>
    <rPh sb="29" eb="31">
      <t>ショウリャク</t>
    </rPh>
    <phoneticPr fontId="4"/>
  </si>
  <si>
    <t>　「政策目的」の欄については、「産地競争力の強化・輸出拡大に向けた広域集荷体制の構築」、「食品流通のグローバル化」のいずれかを記入してください。</t>
    <rPh sb="2" eb="4">
      <t>セイサク</t>
    </rPh>
    <rPh sb="4" eb="6">
      <t>モクテキ</t>
    </rPh>
    <rPh sb="8" eb="9">
      <t>ラン</t>
    </rPh>
    <rPh sb="16" eb="18">
      <t>サンチ</t>
    </rPh>
    <rPh sb="18" eb="21">
      <t>キョウソウリョク</t>
    </rPh>
    <rPh sb="22" eb="24">
      <t>キョウカ</t>
    </rPh>
    <rPh sb="25" eb="27">
      <t>ユシュツ</t>
    </rPh>
    <rPh sb="27" eb="29">
      <t>カクダイ</t>
    </rPh>
    <rPh sb="30" eb="31">
      <t>ム</t>
    </rPh>
    <rPh sb="33" eb="35">
      <t>コウイキ</t>
    </rPh>
    <rPh sb="35" eb="37">
      <t>シュウカ</t>
    </rPh>
    <rPh sb="37" eb="39">
      <t>タイセイ</t>
    </rPh>
    <rPh sb="40" eb="42">
      <t>コウチク</t>
    </rPh>
    <rPh sb="45" eb="47">
      <t>ショクヒン</t>
    </rPh>
    <rPh sb="47" eb="49">
      <t>リュウツウ</t>
    </rPh>
    <rPh sb="55" eb="56">
      <t>カ</t>
    </rPh>
    <rPh sb="63" eb="65">
      <t>キニュウ</t>
    </rPh>
    <phoneticPr fontId="4"/>
  </si>
  <si>
    <t>　「メニュー」の欄については、「配分基準通知」の別表に定めるメニューの欄に該当する内容を記入してください。</t>
    <rPh sb="8" eb="9">
      <t>ラン</t>
    </rPh>
    <rPh sb="16" eb="18">
      <t>ハイブン</t>
    </rPh>
    <rPh sb="18" eb="20">
      <t>キジュン</t>
    </rPh>
    <rPh sb="20" eb="22">
      <t>ツウチ</t>
    </rPh>
    <rPh sb="24" eb="26">
      <t>ベッピョウ</t>
    </rPh>
    <rPh sb="27" eb="28">
      <t>サダ</t>
    </rPh>
    <rPh sb="35" eb="36">
      <t>ラン</t>
    </rPh>
    <rPh sb="37" eb="39">
      <t>ガイトウ</t>
    </rPh>
    <rPh sb="41" eb="43">
      <t>ナイヨウ</t>
    </rPh>
    <rPh sb="44" eb="46">
      <t>キニュウ</t>
    </rPh>
    <phoneticPr fontId="4"/>
  </si>
  <si>
    <t>　ただし、複数のメニューがある場合は全て記入してください。</t>
    <rPh sb="5" eb="7">
      <t>フクスウ</t>
    </rPh>
    <rPh sb="15" eb="17">
      <t>バアイ</t>
    </rPh>
    <rPh sb="18" eb="19">
      <t>スベ</t>
    </rPh>
    <rPh sb="20" eb="22">
      <t>キニュウ</t>
    </rPh>
    <phoneticPr fontId="4"/>
  </si>
  <si>
    <t>　なお、複数年の事業であって、２年度目以降の事業を実施する場合については、従前の例により、政策目標を記入してください。</t>
    <rPh sb="4" eb="6">
      <t>フクスウ</t>
    </rPh>
    <rPh sb="6" eb="7">
      <t>ネン</t>
    </rPh>
    <rPh sb="8" eb="10">
      <t>ジギョウ</t>
    </rPh>
    <rPh sb="16" eb="17">
      <t>ネン</t>
    </rPh>
    <rPh sb="17" eb="21">
      <t>ドメイコウ</t>
    </rPh>
    <rPh sb="22" eb="24">
      <t>ジギョウ</t>
    </rPh>
    <rPh sb="25" eb="27">
      <t>ジッシ</t>
    </rPh>
    <rPh sb="29" eb="31">
      <t>バアイ</t>
    </rPh>
    <phoneticPr fontId="4"/>
  </si>
  <si>
    <t>　「事業内容」の欄にあっては、要綱別表に掲げる事業の内容を記入するほか、整備する施設の規模、処理量、施設等付帯事業の内容等を含めて記入してください。</t>
    <rPh sb="2" eb="4">
      <t>ジギョウ</t>
    </rPh>
    <rPh sb="4" eb="6">
      <t>ナイヨウ</t>
    </rPh>
    <rPh sb="8" eb="9">
      <t>ラン</t>
    </rPh>
    <rPh sb="15" eb="17">
      <t>ヨウコウ</t>
    </rPh>
    <rPh sb="17" eb="19">
      <t>ベッピョウ</t>
    </rPh>
    <rPh sb="20" eb="21">
      <t>カカ</t>
    </rPh>
    <rPh sb="23" eb="25">
      <t>ジギョウ</t>
    </rPh>
    <rPh sb="26" eb="28">
      <t>ナイヨウ</t>
    </rPh>
    <rPh sb="29" eb="31">
      <t>キニュウ</t>
    </rPh>
    <rPh sb="36" eb="38">
      <t>セイビ</t>
    </rPh>
    <rPh sb="40" eb="42">
      <t>シセツ</t>
    </rPh>
    <rPh sb="43" eb="45">
      <t>キボ</t>
    </rPh>
    <rPh sb="46" eb="49">
      <t>ショリリョウ</t>
    </rPh>
    <rPh sb="50" eb="52">
      <t>シセツ</t>
    </rPh>
    <rPh sb="52" eb="53">
      <t>トウ</t>
    </rPh>
    <phoneticPr fontId="4"/>
  </si>
  <si>
    <t>様式７－１</t>
    <phoneticPr fontId="4"/>
  </si>
  <si>
    <t>新規事業に係る事業費等内訳</t>
    <rPh sb="10" eb="11">
      <t>トウ</t>
    </rPh>
    <rPh sb="11" eb="13">
      <t>ウチワケ</t>
    </rPh>
    <phoneticPr fontId="4"/>
  </si>
  <si>
    <t xml:space="preserve">（単位：地区、円） </t>
    <rPh sb="4" eb="6">
      <t>チク</t>
    </rPh>
    <phoneticPr fontId="4"/>
  </si>
  <si>
    <t>都道府県</t>
    <rPh sb="0" eb="4">
      <t>トドウフケン</t>
    </rPh>
    <phoneticPr fontId="4"/>
  </si>
  <si>
    <t>産地競争力の強化・輸出拡大に向けた広域集荷体制の構築</t>
    <rPh sb="0" eb="2">
      <t>サンチ</t>
    </rPh>
    <rPh sb="2" eb="5">
      <t>キョウソウリョク</t>
    </rPh>
    <rPh sb="6" eb="8">
      <t>キョウカ</t>
    </rPh>
    <rPh sb="9" eb="11">
      <t>ユシュツ</t>
    </rPh>
    <rPh sb="11" eb="13">
      <t>カクダイ</t>
    </rPh>
    <rPh sb="14" eb="15">
      <t>ム</t>
    </rPh>
    <rPh sb="17" eb="19">
      <t>コウイキ</t>
    </rPh>
    <rPh sb="19" eb="21">
      <t>シュウカ</t>
    </rPh>
    <rPh sb="21" eb="23">
      <t>タイセイ</t>
    </rPh>
    <rPh sb="24" eb="26">
      <t>コウチク</t>
    </rPh>
    <phoneticPr fontId="4"/>
  </si>
  <si>
    <t>都道府県附帯事務費</t>
    <rPh sb="0" eb="4">
      <t>トドウフケン</t>
    </rPh>
    <rPh sb="4" eb="6">
      <t>フタイ</t>
    </rPh>
    <rPh sb="6" eb="9">
      <t>ジムヒ</t>
    </rPh>
    <phoneticPr fontId="4"/>
  </si>
  <si>
    <t>新規事業計</t>
    <rPh sb="0" eb="2">
      <t>シンキ</t>
    </rPh>
    <rPh sb="2" eb="4">
      <t>ジギョウ</t>
    </rPh>
    <rPh sb="4" eb="5">
      <t>ケイ</t>
    </rPh>
    <phoneticPr fontId="4"/>
  </si>
  <si>
    <t>件数</t>
    <rPh sb="0" eb="2">
      <t>ケンスウ</t>
    </rPh>
    <phoneticPr fontId="4"/>
  </si>
  <si>
    <t>事業費</t>
    <rPh sb="0" eb="1">
      <t>コト</t>
    </rPh>
    <rPh sb="1" eb="2">
      <t>ギョウ</t>
    </rPh>
    <rPh sb="2" eb="3">
      <t>ヒ</t>
    </rPh>
    <phoneticPr fontId="4"/>
  </si>
  <si>
    <t>事業費</t>
    <rPh sb="0" eb="3">
      <t>ジギョウヒ</t>
    </rPh>
    <phoneticPr fontId="4"/>
  </si>
  <si>
    <t>交付金</t>
    <rPh sb="0" eb="3">
      <t>コウフキン</t>
    </rPh>
    <phoneticPr fontId="4"/>
  </si>
  <si>
    <t>北海道</t>
    <rPh sb="0" eb="3">
      <t>ホッカイドウ</t>
    </rPh>
    <phoneticPr fontId="4"/>
  </si>
  <si>
    <t>青森県</t>
    <rPh sb="0" eb="3">
      <t>アオモリケン</t>
    </rPh>
    <phoneticPr fontId="4"/>
  </si>
  <si>
    <t>岩手県</t>
    <rPh sb="0" eb="3">
      <t>イワテケン</t>
    </rPh>
    <phoneticPr fontId="4"/>
  </si>
  <si>
    <t>宮城県</t>
    <rPh sb="0" eb="3">
      <t>ミヤギケン</t>
    </rPh>
    <phoneticPr fontId="4"/>
  </si>
  <si>
    <t>秋田県</t>
    <rPh sb="0" eb="3">
      <t>アキタケン</t>
    </rPh>
    <phoneticPr fontId="4"/>
  </si>
  <si>
    <t>山形県</t>
    <rPh sb="0" eb="3">
      <t>ヤマガタケン</t>
    </rPh>
    <phoneticPr fontId="4"/>
  </si>
  <si>
    <t>福島県</t>
    <rPh sb="0" eb="3">
      <t>フクシマケン</t>
    </rPh>
    <phoneticPr fontId="4"/>
  </si>
  <si>
    <t>東　北　計</t>
    <rPh sb="0" eb="1">
      <t>ヒガシ</t>
    </rPh>
    <rPh sb="2" eb="3">
      <t>キタ</t>
    </rPh>
    <rPh sb="4" eb="5">
      <t>ケイ</t>
    </rPh>
    <phoneticPr fontId="4"/>
  </si>
  <si>
    <t>茨城県</t>
    <rPh sb="0" eb="3">
      <t>イバラキケン</t>
    </rPh>
    <phoneticPr fontId="4"/>
  </si>
  <si>
    <t>栃木県</t>
    <rPh sb="0" eb="3">
      <t>トチギケン</t>
    </rPh>
    <phoneticPr fontId="4"/>
  </si>
  <si>
    <t>群馬県</t>
    <rPh sb="0" eb="3">
      <t>グンマケン</t>
    </rPh>
    <phoneticPr fontId="4"/>
  </si>
  <si>
    <t>埼玉県</t>
    <rPh sb="0" eb="3">
      <t>サイタマケン</t>
    </rPh>
    <phoneticPr fontId="4"/>
  </si>
  <si>
    <t>千葉県</t>
    <rPh sb="0" eb="3">
      <t>チバケン</t>
    </rPh>
    <phoneticPr fontId="4"/>
  </si>
  <si>
    <t>東京都</t>
    <rPh sb="0" eb="3">
      <t>トウキョウト</t>
    </rPh>
    <phoneticPr fontId="4"/>
  </si>
  <si>
    <t>神奈川県</t>
    <rPh sb="0" eb="4">
      <t>カナガワケン</t>
    </rPh>
    <phoneticPr fontId="4"/>
  </si>
  <si>
    <t>山梨県</t>
    <rPh sb="0" eb="3">
      <t>ヤマナシケン</t>
    </rPh>
    <phoneticPr fontId="4"/>
  </si>
  <si>
    <t>長野県</t>
    <rPh sb="0" eb="3">
      <t>ナガノケン</t>
    </rPh>
    <phoneticPr fontId="4"/>
  </si>
  <si>
    <t>静岡県</t>
    <rPh sb="0" eb="2">
      <t>シズオカ</t>
    </rPh>
    <rPh sb="2" eb="3">
      <t>ケン</t>
    </rPh>
    <phoneticPr fontId="4"/>
  </si>
  <si>
    <t>関　東　計</t>
    <rPh sb="0" eb="1">
      <t>セキ</t>
    </rPh>
    <rPh sb="2" eb="3">
      <t>ヒガシ</t>
    </rPh>
    <rPh sb="4" eb="5">
      <t>ケイ</t>
    </rPh>
    <phoneticPr fontId="4"/>
  </si>
  <si>
    <t>新潟県</t>
    <rPh sb="0" eb="3">
      <t>ニイガタケン</t>
    </rPh>
    <phoneticPr fontId="4"/>
  </si>
  <si>
    <t>富山県</t>
    <rPh sb="0" eb="3">
      <t>トヤマケン</t>
    </rPh>
    <phoneticPr fontId="4"/>
  </si>
  <si>
    <t>石川県</t>
    <rPh sb="0" eb="3">
      <t>イシカワケン</t>
    </rPh>
    <phoneticPr fontId="4"/>
  </si>
  <si>
    <t>福井県</t>
    <rPh sb="0" eb="3">
      <t>フクイケン</t>
    </rPh>
    <phoneticPr fontId="4"/>
  </si>
  <si>
    <t>北　陸　計</t>
    <rPh sb="0" eb="1">
      <t>キタ</t>
    </rPh>
    <rPh sb="2" eb="3">
      <t>リク</t>
    </rPh>
    <rPh sb="4" eb="5">
      <t>ケイ</t>
    </rPh>
    <phoneticPr fontId="4"/>
  </si>
  <si>
    <t>岐阜県</t>
    <rPh sb="0" eb="3">
      <t>ギフケン</t>
    </rPh>
    <phoneticPr fontId="4"/>
  </si>
  <si>
    <t>愛知県</t>
    <rPh sb="0" eb="3">
      <t>アイチケン</t>
    </rPh>
    <phoneticPr fontId="4"/>
  </si>
  <si>
    <t>三重県</t>
    <rPh sb="0" eb="3">
      <t>ミエケン</t>
    </rPh>
    <phoneticPr fontId="4"/>
  </si>
  <si>
    <t>東　海　計</t>
    <rPh sb="0" eb="1">
      <t>ヒガシ</t>
    </rPh>
    <rPh sb="2" eb="3">
      <t>ウミ</t>
    </rPh>
    <rPh sb="4" eb="5">
      <t>ケイ</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</si>
  <si>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</si>
  <si>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</si>
  <si>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</si>
  <si>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</si>
  <si>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</si>
  <si>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</si>
  <si>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近　畿　計</t>
    <rPh sb="0" eb="1">
      <t>コン</t>
    </rPh>
    <rPh sb="2" eb="3">
      <t>キ</t>
    </rPh>
    <rPh sb="4" eb="5">
      <t>ケイ</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</si>
  <si>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</si>
  <si>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</si>
  <si>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</si>
  <si>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</si>
  <si>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</si>
  <si>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</si>
  <si>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</si>
  <si>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</si>
  <si>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</si>
  <si>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中国四国計</t>
    <rPh sb="0" eb="2">
      <t>チュウゴク</t>
    </rPh>
    <rPh sb="2" eb="4">
      <t>シコク</t>
    </rPh>
    <rPh sb="4" eb="5">
      <t>ケイ</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</si>
  <si>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</si>
  <si>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</si>
  <si>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</si>
  <si>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</si>
  <si>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</si>
  <si>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</si>
  <si>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</si>
  <si>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九　州　計</t>
    <rPh sb="0" eb="1">
      <t>キュウ</t>
    </rPh>
    <rPh sb="2" eb="3">
      <t>シュウ</t>
    </rPh>
    <rPh sb="4" eb="5">
      <t>ケイ</t>
    </rPh>
    <phoneticPr fontId="4"/>
  </si>
  <si>
    <t>沖縄県</t>
    <rPh sb="0" eb="3">
      <t>オキナワケン</t>
    </rPh>
    <phoneticPr fontId="4"/>
  </si>
  <si>
    <t>計</t>
    <rPh sb="0" eb="1">
      <t>ケイ</t>
    </rPh>
    <phoneticPr fontId="4"/>
  </si>
  <si>
    <t>様式７－２　</t>
  </si>
  <si>
    <t>継続事業に係る事業費等内訳</t>
    <rPh sb="0" eb="2">
      <t>ケイゾク</t>
    </rPh>
    <phoneticPr fontId="4"/>
  </si>
  <si>
    <t xml:space="preserve">（単位：地区、円） </t>
  </si>
  <si>
    <t>都道府県名</t>
    <rPh sb="0" eb="4">
      <t>トドウフケン</t>
    </rPh>
    <rPh sb="4" eb="5">
      <t>ナ</t>
    </rPh>
    <phoneticPr fontId="4"/>
  </si>
  <si>
    <t>継続事業計</t>
    <rPh sb="0" eb="2">
      <t>ケイゾク</t>
    </rPh>
    <rPh sb="2" eb="4">
      <t>ジギョウ</t>
    </rPh>
    <rPh sb="4" eb="5">
      <t>ケイ</t>
    </rPh>
    <phoneticPr fontId="4"/>
  </si>
  <si>
    <t>様式７</t>
    <phoneticPr fontId="4"/>
  </si>
  <si>
    <t>（新規事業及び継続事業）</t>
    <rPh sb="1" eb="3">
      <t>シンキ</t>
    </rPh>
    <rPh sb="3" eb="5">
      <t>ジギョウ</t>
    </rPh>
    <rPh sb="5" eb="6">
      <t>オヨ</t>
    </rPh>
    <rPh sb="7" eb="9">
      <t>ケイゾク</t>
    </rPh>
    <rPh sb="9" eb="11">
      <t>ジギョウ</t>
    </rPh>
    <phoneticPr fontId="4"/>
  </si>
  <si>
    <t>(単位：円）</t>
    <rPh sb="1" eb="3">
      <t>タンイ</t>
    </rPh>
    <rPh sb="4" eb="5">
      <t>エン</t>
    </rPh>
    <phoneticPr fontId="4"/>
  </si>
  <si>
    <t>産地競争力の強化・輸出拡大に向けた
広域集荷体制の構築</t>
    <rPh sb="0" eb="2">
      <t>サンチ</t>
    </rPh>
    <rPh sb="2" eb="5">
      <t>キョウソウリョク</t>
    </rPh>
    <rPh sb="6" eb="8">
      <t>キョウカ</t>
    </rPh>
    <rPh sb="9" eb="11">
      <t>ユシュツ</t>
    </rPh>
    <rPh sb="11" eb="13">
      <t>カクダイ</t>
    </rPh>
    <rPh sb="14" eb="15">
      <t>ム</t>
    </rPh>
    <rPh sb="18" eb="20">
      <t>コウイキ</t>
    </rPh>
    <rPh sb="20" eb="22">
      <t>シュウカ</t>
    </rPh>
    <rPh sb="22" eb="24">
      <t>タイセイ</t>
    </rPh>
    <rPh sb="25" eb="27">
      <t>コウチク</t>
    </rPh>
    <phoneticPr fontId="4"/>
  </si>
  <si>
    <t>食品流通の合理化</t>
    <rPh sb="0" eb="2">
      <t>ショクヒン</t>
    </rPh>
    <rPh sb="2" eb="4">
      <t>リュウツウ</t>
    </rPh>
    <rPh sb="5" eb="8">
      <t>ゴウリカ</t>
    </rPh>
    <phoneticPr fontId="4"/>
  </si>
  <si>
    <t>総計</t>
    <rPh sb="0" eb="2">
      <t>ソウケイ</t>
    </rPh>
    <phoneticPr fontId="4"/>
  </si>
  <si>
    <t>様式６</t>
  </si>
  <si>
    <t>Ⅱ　食品流通のグローバル化を目的とする取組用</t>
  </si>
  <si>
    <t>番号</t>
    <rPh sb="0" eb="1">
      <t>バン</t>
    </rPh>
    <rPh sb="1" eb="2">
      <t>ゴウ</t>
    </rPh>
    <phoneticPr fontId="4"/>
  </si>
  <si>
    <t>市場名</t>
    <rPh sb="0" eb="2">
      <t>シジョウ</t>
    </rPh>
    <rPh sb="2" eb="3">
      <t>メイ</t>
    </rPh>
    <phoneticPr fontId="4"/>
  </si>
  <si>
    <t>取組の分類</t>
    <rPh sb="0" eb="2">
      <t>トリクミ</t>
    </rPh>
    <rPh sb="3" eb="5">
      <t>ブンルイ</t>
    </rPh>
    <phoneticPr fontId="4"/>
  </si>
  <si>
    <t>成果目標Ⅰ</t>
    <rPh sb="0" eb="2">
      <t>セイカ</t>
    </rPh>
    <rPh sb="2" eb="4">
      <t>モクヒョウ</t>
    </rPh>
    <phoneticPr fontId="4"/>
  </si>
  <si>
    <t>成果目標Ⅱ</t>
    <rPh sb="0" eb="2">
      <t>セイカ</t>
    </rPh>
    <rPh sb="2" eb="4">
      <t>モクヒョウ</t>
    </rPh>
    <phoneticPr fontId="4"/>
  </si>
  <si>
    <t>地域提案及び特認団体</t>
    <rPh sb="0" eb="2">
      <t>チイキ</t>
    </rPh>
    <rPh sb="2" eb="4">
      <t>テイアン</t>
    </rPh>
    <rPh sb="4" eb="5">
      <t>オヨ</t>
    </rPh>
    <rPh sb="6" eb="8">
      <t>トクニン</t>
    </rPh>
    <rPh sb="8" eb="10">
      <t>ダンタイ</t>
    </rPh>
    <phoneticPr fontId="4"/>
  </si>
  <si>
    <t>メニュー</t>
    <phoneticPr fontId="4"/>
  </si>
  <si>
    <t>成果目標の具体的な内容</t>
    <rPh sb="0" eb="2">
      <t>セイカ</t>
    </rPh>
    <rPh sb="2" eb="4">
      <t>モクヒョウ</t>
    </rPh>
    <rPh sb="5" eb="8">
      <t>グタイテキ</t>
    </rPh>
    <rPh sb="9" eb="11">
      <t>ナイヨウ</t>
    </rPh>
    <phoneticPr fontId="4"/>
  </si>
  <si>
    <t>目標数値</t>
    <rPh sb="0" eb="2">
      <t>モクヒョウ</t>
    </rPh>
    <rPh sb="2" eb="4">
      <t>スウチ</t>
    </rPh>
    <phoneticPr fontId="4"/>
  </si>
  <si>
    <t>加算ポイント</t>
    <rPh sb="0" eb="2">
      <t>カサン</t>
    </rPh>
    <phoneticPr fontId="4"/>
  </si>
  <si>
    <t>目標数値の考え方</t>
    <rPh sb="0" eb="2">
      <t>モクヒョウ</t>
    </rPh>
    <rPh sb="2" eb="3">
      <t>スウ</t>
    </rPh>
    <rPh sb="5" eb="6">
      <t>カンガ</t>
    </rPh>
    <rPh sb="7" eb="8">
      <t>カタ</t>
    </rPh>
    <phoneticPr fontId="26"/>
  </si>
  <si>
    <t>事後評価の検証方法</t>
    <rPh sb="0" eb="2">
      <t>ジゴ</t>
    </rPh>
    <rPh sb="2" eb="4">
      <t>ヒョウカ</t>
    </rPh>
    <rPh sb="5" eb="7">
      <t>ケンショウ</t>
    </rPh>
    <rPh sb="7" eb="9">
      <t>ホウホウ</t>
    </rPh>
    <phoneticPr fontId="26"/>
  </si>
  <si>
    <t>目標数値の考え方</t>
    <rPh sb="0" eb="2">
      <t>モクヒョウ</t>
    </rPh>
    <rPh sb="2" eb="4">
      <t>スウチ</t>
    </rPh>
    <rPh sb="5" eb="6">
      <t>カンガ</t>
    </rPh>
    <rPh sb="7" eb="8">
      <t>カタ</t>
    </rPh>
    <phoneticPr fontId="26"/>
  </si>
  <si>
    <t xml:space="preserve">現状値
</t>
    <rPh sb="0" eb="2">
      <t>ゲンジョウ</t>
    </rPh>
    <rPh sb="2" eb="3">
      <t>チ</t>
    </rPh>
    <phoneticPr fontId="4"/>
  </si>
  <si>
    <t xml:space="preserve">目標値
</t>
    <rPh sb="0" eb="2">
      <t>モクヒョウ</t>
    </rPh>
    <rPh sb="2" eb="3">
      <t>チ</t>
    </rPh>
    <phoneticPr fontId="4"/>
  </si>
  <si>
    <t>増減率等</t>
    <rPh sb="0" eb="3">
      <t>ゾウゲンリツ</t>
    </rPh>
    <rPh sb="3" eb="4">
      <t>トウ</t>
    </rPh>
    <phoneticPr fontId="4"/>
  </si>
  <si>
    <t>○○市</t>
    <phoneticPr fontId="4"/>
  </si>
  <si>
    <t>○○市中央卸売市場</t>
    <rPh sb="2" eb="3">
      <t>シ</t>
    </rPh>
    <rPh sb="3" eb="5">
      <t>チュウオウ</t>
    </rPh>
    <rPh sb="5" eb="7">
      <t>オロシウリ</t>
    </rPh>
    <rPh sb="7" eb="9">
      <t>シジョウ</t>
    </rPh>
    <phoneticPr fontId="4"/>
  </si>
  <si>
    <t>中央卸売市場施設整備</t>
    <rPh sb="0" eb="2">
      <t>チュウオウ</t>
    </rPh>
    <rPh sb="2" eb="4">
      <t>オロシウリ</t>
    </rPh>
    <rPh sb="4" eb="6">
      <t>シジョウ</t>
    </rPh>
    <rPh sb="6" eb="8">
      <t>シセツ</t>
    </rPh>
    <rPh sb="8" eb="10">
      <t>セイビ</t>
    </rPh>
    <phoneticPr fontId="4"/>
  </si>
  <si>
    <t>安全・安心な市場流通</t>
    <rPh sb="0" eb="2">
      <t>アンゼン</t>
    </rPh>
    <rPh sb="3" eb="5">
      <t>アンシン</t>
    </rPh>
    <rPh sb="6" eb="8">
      <t>シジョウ</t>
    </rPh>
    <rPh sb="8" eb="10">
      <t>リュウツウ</t>
    </rPh>
    <phoneticPr fontId="4"/>
  </si>
  <si>
    <t>(物品鮮度の保持)
低温売場販売率が低温売場面積率を超過</t>
    <phoneticPr fontId="4"/>
  </si>
  <si>
    <t>低温売場面積率
(令和○年)</t>
    <rPh sb="9" eb="11">
      <t>レイワ</t>
    </rPh>
    <phoneticPr fontId="4"/>
  </si>
  <si>
    <t>○％</t>
    <phoneticPr fontId="4"/>
  </si>
  <si>
    <t>低温売場販売率
(令和○年)</t>
    <phoneticPr fontId="4"/>
  </si>
  <si>
    <t>△％</t>
    <phoneticPr fontId="4"/>
  </si>
  <si>
    <t>○％
削減</t>
    <phoneticPr fontId="4"/>
  </si>
  <si>
    <t>加算ポイントの要件に該当する場合、該当理由を記載すること。</t>
    <phoneticPr fontId="4"/>
  </si>
  <si>
    <t>効率的な市場流通</t>
  </si>
  <si>
    <t>(物流コスト等の削減)物流コストの削減</t>
    <phoneticPr fontId="4"/>
  </si>
  <si>
    <t>物流コス ト
(令和○年)</t>
    <phoneticPr fontId="4"/>
  </si>
  <si>
    <t>○○
千円</t>
    <phoneticPr fontId="4"/>
  </si>
  <si>
    <t>物流コスト
(令和○年)</t>
    <phoneticPr fontId="4"/>
  </si>
  <si>
    <t>△△
千円</t>
    <phoneticPr fontId="4"/>
  </si>
  <si>
    <t>（注）1</t>
    <phoneticPr fontId="26"/>
  </si>
  <si>
    <t>「市町村名」の欄については、都道府県が事業を行う場合には省略してください。</t>
    <phoneticPr fontId="4"/>
  </si>
  <si>
    <t>「取組の分類」の欄については、「輸出拡大卸売市場施設整備」又は「輸出物流拠点施設整備」の取組の別を記入してください。</t>
    <rPh sb="4" eb="6">
      <t>ブンルイ</t>
    </rPh>
    <rPh sb="16" eb="18">
      <t>ユシュツ</t>
    </rPh>
    <rPh sb="18" eb="20">
      <t>カクダイ</t>
    </rPh>
    <rPh sb="20" eb="22">
      <t>オロシウリ</t>
    </rPh>
    <rPh sb="22" eb="24">
      <t>シジョウ</t>
    </rPh>
    <rPh sb="24" eb="26">
      <t>シセツ</t>
    </rPh>
    <rPh sb="26" eb="28">
      <t>セイビ</t>
    </rPh>
    <rPh sb="29" eb="30">
      <t>マタ</t>
    </rPh>
    <rPh sb="32" eb="34">
      <t>ユシュツ</t>
    </rPh>
    <rPh sb="34" eb="36">
      <t>ブツリュウ</t>
    </rPh>
    <rPh sb="36" eb="38">
      <t>キョテン</t>
    </rPh>
    <rPh sb="38" eb="40">
      <t>シセツ</t>
    </rPh>
    <rPh sb="40" eb="42">
      <t>セイビ</t>
    </rPh>
    <rPh sb="44" eb="46">
      <t>トリクミ</t>
    </rPh>
    <rPh sb="47" eb="48">
      <t>ベツ</t>
    </rPh>
    <phoneticPr fontId="4"/>
  </si>
  <si>
    <t>成果目標を２つ設定する場合は、成果目標Ⅰ及びⅡの欄にそれぞれ記入してください。</t>
    <phoneticPr fontId="4"/>
  </si>
  <si>
    <t>「メニュー」の欄については、配分基準通知別表２の欄に該当する内容を記入してください。</t>
    <rPh sb="18" eb="20">
      <t>ツウチ</t>
    </rPh>
    <phoneticPr fontId="4"/>
  </si>
  <si>
    <t>「成果目標の具体的な内容」の欄については、配分基準通知別表２の内容及び達成すべき成果目標の基準に沿って、記入してください。</t>
    <phoneticPr fontId="4"/>
  </si>
  <si>
    <t>「目標数値」の欄については、配分基準通知別表２の達成すべき成果目標基準に沿って、内容・目標数値を記入してください。</t>
    <phoneticPr fontId="4"/>
  </si>
  <si>
    <t>なお、現状値については、原則、直近年のデータとし、直近年が異常年であった場合（激甚災害の発生等）は、さらに前年のデータ又は過去数カ年の平均を現状値とすることができます。</t>
    <phoneticPr fontId="4"/>
  </si>
  <si>
    <t>「加算ポイント」の欄については、配分基準通知別表２の食品流通のグローバル化に係るポイントの欄の右欄のいずれかの加算に該当する場合に記入してください。</t>
    <phoneticPr fontId="4"/>
  </si>
  <si>
    <t>「目標数値の考え方」の欄にあっては、目標値の決定にあたって、現状を明らかにし、どのような取組を行うことにより、具体的にどれだけの効果が期待され、</t>
    <rPh sb="3" eb="4">
      <t>スウ</t>
    </rPh>
    <phoneticPr fontId="26"/>
  </si>
  <si>
    <t>その結果として、目標をどれだけ達成できるのかを記入してください。</t>
    <phoneticPr fontId="4"/>
  </si>
  <si>
    <t>「事後評価の検証方法」の欄については、現状値及び目標値の算出方法について、客観的な手法により検証ができるものを記入してください。</t>
    <phoneticPr fontId="26"/>
  </si>
  <si>
    <t>「地域提案及び特認団体」の欄については、地域提案に該当する場合「○」、特認団体に該当する場合「△」と記入するとともに、施設の利用計画、</t>
    <phoneticPr fontId="4"/>
  </si>
  <si>
    <t>収支計画、費用対効果分析等を含む事業実施計画書を添付してください。</t>
    <phoneticPr fontId="4"/>
  </si>
  <si>
    <t>グローバル産地計画の策定によりポイント加算する場合にあっては、備考欄にグローバル産地計画との連携内容を記載するとともに、農林水産大臣が当該計画を認定したことが</t>
    <phoneticPr fontId="4"/>
  </si>
  <si>
    <t>分かる書類を添付してください。</t>
    <phoneticPr fontId="4"/>
  </si>
  <si>
    <t>都道府県の優先的事業加算ポイントを設定した理由</t>
    <rPh sb="0" eb="4">
      <t>トドウフケン</t>
    </rPh>
    <rPh sb="5" eb="8">
      <t>ユウセンテキ</t>
    </rPh>
    <rPh sb="8" eb="10">
      <t>ジギョウ</t>
    </rPh>
    <rPh sb="10" eb="12">
      <t>カサン</t>
    </rPh>
    <rPh sb="17" eb="19">
      <t>セッテイ</t>
    </rPh>
    <rPh sb="21" eb="23">
      <t>リユウ</t>
    </rPh>
    <phoneticPr fontId="4"/>
  </si>
  <si>
    <t>設定理由</t>
    <rPh sb="0" eb="2">
      <t>セッテイ</t>
    </rPh>
    <rPh sb="2" eb="4">
      <t>リユウ</t>
    </rPh>
    <phoneticPr fontId="4"/>
  </si>
  <si>
    <t>　「番号」欄は、様式１－１の新規事業計画表と同様の番号を記入してください。</t>
    <rPh sb="8" eb="10">
      <t>ヨウシキ</t>
    </rPh>
    <rPh sb="14" eb="16">
      <t>シンキ</t>
    </rPh>
    <rPh sb="16" eb="18">
      <t>ジギョウ</t>
    </rPh>
    <rPh sb="18" eb="21">
      <t>ケイカクヒョウ</t>
    </rPh>
    <phoneticPr fontId="4"/>
  </si>
  <si>
    <t>（注）１</t>
    <phoneticPr fontId="4"/>
  </si>
  <si>
    <t xml:space="preserve"> 輸出産地としてのリスト化によりポイント加算する場合にあっては、「備考」の欄に輸出産地リストとの連携内容を記載してください。</t>
    <phoneticPr fontId="4"/>
  </si>
  <si>
    <t xml:space="preserve"> 「Ⅲ　輸出額又は輸出割合」の欄は、輸出額の場合は目標年度までの累計額を、輸出割合の場合は目標年度における施設の取扱量若しくは取扱額の割合を記入してください.</t>
    <phoneticPr fontId="4"/>
  </si>
  <si>
    <t xml:space="preserve"> 類別１を選択する場合は、Ⅱ欄は記入しないでください。</t>
    <rPh sb="1" eb="3">
      <t>ルイベツ</t>
    </rPh>
    <rPh sb="5" eb="7">
      <t>センタク</t>
    </rPh>
    <rPh sb="9" eb="11">
      <t>バアイ</t>
    </rPh>
    <rPh sb="14" eb="15">
      <t>ラン</t>
    </rPh>
    <rPh sb="16" eb="18">
      <t>キニュウ</t>
    </rPh>
    <phoneticPr fontId="4"/>
  </si>
  <si>
    <t>　「地域提案及び特認団体」の欄については、地域提案に該当する場合「○」、特認団体に該当する場合「△」と記入するとともに、施設の利用計画、収支計画、費用対効果分析等を含む事業実施計画書を添付してください。</t>
    <phoneticPr fontId="4"/>
  </si>
  <si>
    <t>　「事後評価の検証方法」の欄は、現状値及び目標値の算出方法について、客観的な手法（方法）により検証ができることを記入してください。</t>
    <phoneticPr fontId="4"/>
  </si>
  <si>
    <t>　輸出先国、国別出荷額又は出荷量の現状値及び目標値についても記入してください。</t>
    <phoneticPr fontId="4"/>
  </si>
  <si>
    <t>　「目標数値決定の考え方」の欄は、目標数値の決定にあたって、現状を明らかにし、どのような取組を行うことにより、具体的にどれだけの効果が期待され、その結果として、目標をどれだけ達成できるのかを記入してください。</t>
    <phoneticPr fontId="4"/>
  </si>
  <si>
    <t>　なお、「現状値」については、「配分基準通知」の別表１－２に特に定める場合を除き、原則、直近年のデータとし、直近年が異常年であった場合（激甚災害の発生等）は、さらに前年のデータ又は過去数カ年の平均を現状値とすることができます。</t>
    <phoneticPr fontId="4"/>
  </si>
  <si>
    <t>　「目標値」の欄は、「配分基準通知」の別表１－２の「達成すべき成果目標基準」に沿って、内容・目標数値を記入してください。</t>
    <phoneticPr fontId="4"/>
  </si>
  <si>
    <t>　「類別」欄は、「配分基準通知」の別表１－２に定める類別番号を記入してください。</t>
    <phoneticPr fontId="4"/>
  </si>
  <si>
    <t>（設定基準・項目）
（事業実施主体の現況）</t>
  </si>
  <si>
    <t>（令和○年）</t>
    <rPh sb="1" eb="3">
      <t>レイワ</t>
    </rPh>
    <rPh sb="4" eb="5">
      <t>ネン</t>
    </rPh>
    <phoneticPr fontId="4"/>
  </si>
  <si>
    <t>（設定基準・項目）
（事業実施主体の現況）</t>
    <phoneticPr fontId="4"/>
  </si>
  <si>
    <t>事後評価の検証方法</t>
    <rPh sb="0" eb="2">
      <t>ジゴ</t>
    </rPh>
    <rPh sb="2" eb="4">
      <t>ヒョウカ</t>
    </rPh>
    <rPh sb="5" eb="7">
      <t>ケンショウ</t>
    </rPh>
    <rPh sb="7" eb="9">
      <t>ホウホウ</t>
    </rPh>
    <phoneticPr fontId="4"/>
  </si>
  <si>
    <t>目標数値の考え方</t>
    <rPh sb="0" eb="2">
      <t>モクヒョウ</t>
    </rPh>
    <rPh sb="2" eb="4">
      <t>スウチ</t>
    </rPh>
    <rPh sb="5" eb="6">
      <t>カンガ</t>
    </rPh>
    <rPh sb="7" eb="8">
      <t>カタ</t>
    </rPh>
    <phoneticPr fontId="4"/>
  </si>
  <si>
    <t>増減率等</t>
    <rPh sb="0" eb="2">
      <t>ゾウゲン</t>
    </rPh>
    <rPh sb="2" eb="3">
      <t>リツ</t>
    </rPh>
    <rPh sb="3" eb="4">
      <t>トウ</t>
    </rPh>
    <phoneticPr fontId="4"/>
  </si>
  <si>
    <t>目標値</t>
    <rPh sb="0" eb="3">
      <t>モクヒョウチ</t>
    </rPh>
    <phoneticPr fontId="4"/>
  </si>
  <si>
    <t>現状値</t>
    <rPh sb="0" eb="2">
      <t>ゲンジョウ</t>
    </rPh>
    <rPh sb="2" eb="3">
      <t>チ</t>
    </rPh>
    <phoneticPr fontId="4"/>
  </si>
  <si>
    <t>現況値の内容</t>
    <rPh sb="0" eb="2">
      <t>ゲンキョウ</t>
    </rPh>
    <rPh sb="2" eb="3">
      <t>チ</t>
    </rPh>
    <rPh sb="4" eb="6">
      <t>ナイヨウ</t>
    </rPh>
    <phoneticPr fontId="4"/>
  </si>
  <si>
    <t>成果目標の内容</t>
    <rPh sb="0" eb="2">
      <t>セイカ</t>
    </rPh>
    <rPh sb="2" eb="4">
      <t>モクヒョウ</t>
    </rPh>
    <rPh sb="5" eb="7">
      <t>ナイヨウ</t>
    </rPh>
    <phoneticPr fontId="4"/>
  </si>
  <si>
    <t>類別</t>
    <rPh sb="0" eb="2">
      <t>ルイベツ</t>
    </rPh>
    <phoneticPr fontId="4"/>
  </si>
  <si>
    <t>(対象となる作物（品種を含む。）等も記入すること。）</t>
    <phoneticPr fontId="4"/>
  </si>
  <si>
    <t>輸出額又は輸出割合</t>
    <rPh sb="0" eb="2">
      <t>ユシュツ</t>
    </rPh>
    <rPh sb="2" eb="3">
      <t>ガク</t>
    </rPh>
    <rPh sb="3" eb="4">
      <t>マタ</t>
    </rPh>
    <rPh sb="5" eb="7">
      <t>ユシュツ</t>
    </rPh>
    <rPh sb="7" eb="9">
      <t>ワリアイ</t>
    </rPh>
    <phoneticPr fontId="4"/>
  </si>
  <si>
    <t>Ⅱ　達成すべき成果目標の内容及び現況値</t>
    <rPh sb="2" eb="4">
      <t>タッセイ</t>
    </rPh>
    <rPh sb="7" eb="9">
      <t>セイカ</t>
    </rPh>
    <rPh sb="9" eb="11">
      <t>モクヒョウ</t>
    </rPh>
    <rPh sb="12" eb="14">
      <t>ナイヨウ</t>
    </rPh>
    <rPh sb="14" eb="15">
      <t>オヨ</t>
    </rPh>
    <rPh sb="16" eb="18">
      <t>ゲンキョウ</t>
    </rPh>
    <rPh sb="18" eb="19">
      <t>チ</t>
    </rPh>
    <phoneticPr fontId="4"/>
  </si>
  <si>
    <t>Ⅰ　達成すべき成果目標の具体的な内容及び現況値</t>
    <rPh sb="2" eb="4">
      <t>タッセイ</t>
    </rPh>
    <rPh sb="7" eb="9">
      <t>セイカ</t>
    </rPh>
    <rPh sb="9" eb="11">
      <t>モクヒョウ</t>
    </rPh>
    <rPh sb="12" eb="15">
      <t>グタイテキ</t>
    </rPh>
    <rPh sb="16" eb="18">
      <t>ナイヨウ</t>
    </rPh>
    <rPh sb="18" eb="19">
      <t>オヨ</t>
    </rPh>
    <rPh sb="20" eb="22">
      <t>ゲンキョウ</t>
    </rPh>
    <rPh sb="22" eb="23">
      <t>チ</t>
    </rPh>
    <phoneticPr fontId="4"/>
  </si>
  <si>
    <t>事業
実施
主体名</t>
    <rPh sb="0" eb="2">
      <t>ジギョウ</t>
    </rPh>
    <rPh sb="3" eb="5">
      <t>ジッシ</t>
    </rPh>
    <rPh sb="6" eb="8">
      <t>シュタイ</t>
    </rPh>
    <rPh sb="8" eb="9">
      <t>メイ</t>
    </rPh>
    <phoneticPr fontId="4"/>
  </si>
  <si>
    <t>市町村
名</t>
    <rPh sb="0" eb="3">
      <t>シチョウソン</t>
    </rPh>
    <rPh sb="4" eb="5">
      <t>メイ</t>
    </rPh>
    <phoneticPr fontId="4"/>
  </si>
  <si>
    <t>番
号</t>
    <rPh sb="0" eb="1">
      <t>バン</t>
    </rPh>
    <rPh sb="2" eb="3">
      <t>ゴウ</t>
    </rPh>
    <phoneticPr fontId="4"/>
  </si>
  <si>
    <t>（○○県　　　　　令和○年度）</t>
    <rPh sb="3" eb="4">
      <t>ケン</t>
    </rPh>
    <rPh sb="9" eb="11">
      <t>レイワ</t>
    </rPh>
    <rPh sb="12" eb="14">
      <t>ネンド</t>
    </rPh>
    <phoneticPr fontId="4"/>
  </si>
  <si>
    <t>Ⅰ　産地競争力の強化・輸出拡大に向けた広域集荷環境の整備を目的とする取組用</t>
    <rPh sb="2" eb="7">
      <t>サンチキョウソウリョク</t>
    </rPh>
    <rPh sb="8" eb="10">
      <t>キョウカ</t>
    </rPh>
    <rPh sb="11" eb="13">
      <t>ユシュツ</t>
    </rPh>
    <rPh sb="13" eb="15">
      <t>カクダイ</t>
    </rPh>
    <rPh sb="16" eb="17">
      <t>ム</t>
    </rPh>
    <rPh sb="19" eb="21">
      <t>コウイキ</t>
    </rPh>
    <rPh sb="21" eb="23">
      <t>シュウカ</t>
    </rPh>
    <rPh sb="29" eb="31">
      <t>モクテキ</t>
    </rPh>
    <rPh sb="34" eb="36">
      <t>トリクミ</t>
    </rPh>
    <rPh sb="36" eb="37">
      <t>ヨウ</t>
    </rPh>
    <phoneticPr fontId="4"/>
  </si>
  <si>
    <t>様式５</t>
    <rPh sb="0" eb="2">
      <t>ヨウシキ</t>
    </rPh>
    <phoneticPr fontId="4"/>
  </si>
  <si>
    <t>需用費</t>
  </si>
  <si>
    <t>旅費</t>
  </si>
  <si>
    <t>国費</t>
    <rPh sb="0" eb="2">
      <t>コクヒ</t>
    </rPh>
    <phoneticPr fontId="4"/>
  </si>
  <si>
    <t>左のうち優先枠</t>
    <rPh sb="0" eb="1">
      <t>ヒダリ</t>
    </rPh>
    <rPh sb="4" eb="6">
      <t>ユウセン</t>
    </rPh>
    <rPh sb="6" eb="7">
      <t>ワク</t>
    </rPh>
    <phoneticPr fontId="4"/>
  </si>
  <si>
    <t>継続事業（様式１－（２））</t>
    <rPh sb="0" eb="2">
      <t>ケイゾク</t>
    </rPh>
    <rPh sb="2" eb="4">
      <t>ジギョウ</t>
    </rPh>
    <rPh sb="5" eb="7">
      <t>ヨウシキ</t>
    </rPh>
    <phoneticPr fontId="4"/>
  </si>
  <si>
    <t>新規計画（様式１－（１））</t>
    <rPh sb="0" eb="2">
      <t>シンキ</t>
    </rPh>
    <rPh sb="2" eb="4">
      <t>ケイカク</t>
    </rPh>
    <rPh sb="5" eb="7">
      <t>ヨウシキ</t>
    </rPh>
    <phoneticPr fontId="4"/>
  </si>
  <si>
    <t>政策目的</t>
    <rPh sb="0" eb="2">
      <t>セイサク</t>
    </rPh>
    <rPh sb="2" eb="4">
      <t>モクテキ</t>
    </rPh>
    <phoneticPr fontId="4"/>
  </si>
  <si>
    <t xml:space="preserve">（単位：円） </t>
  </si>
  <si>
    <t>（目）農業・食品産業強化対策整備交付金</t>
  </si>
  <si>
    <t>様式３</t>
    <phoneticPr fontId="4"/>
  </si>
  <si>
    <t>　「年度別事業内容及び事業費」の欄は、適宜、欄を追加して記入してください。</t>
    <phoneticPr fontId="4"/>
  </si>
  <si>
    <t>交付金要望額</t>
  </si>
  <si>
    <t>交付金要望額</t>
    <rPh sb="0" eb="3">
      <t>コウフキン</t>
    </rPh>
    <rPh sb="3" eb="5">
      <t>ヨウボウ</t>
    </rPh>
    <rPh sb="5" eb="6">
      <t>ガク</t>
    </rPh>
    <phoneticPr fontId="4"/>
  </si>
  <si>
    <t>令和　年度（５年目）</t>
    <rPh sb="0" eb="2">
      <t>レイワ</t>
    </rPh>
    <rPh sb="3" eb="5">
      <t>ネンド</t>
    </rPh>
    <rPh sb="7" eb="9">
      <t>ネンメ</t>
    </rPh>
    <phoneticPr fontId="4"/>
  </si>
  <si>
    <t>令和　年度（４年目）</t>
    <rPh sb="0" eb="2">
      <t>レイワ</t>
    </rPh>
    <rPh sb="3" eb="5">
      <t>ネンド</t>
    </rPh>
    <rPh sb="7" eb="9">
      <t>ネンメ</t>
    </rPh>
    <phoneticPr fontId="4"/>
  </si>
  <si>
    <t>令和　年度（３年目）</t>
    <rPh sb="0" eb="2">
      <t>レイワ</t>
    </rPh>
    <rPh sb="3" eb="5">
      <t>ネンド</t>
    </rPh>
    <rPh sb="7" eb="9">
      <t>ネンメ</t>
    </rPh>
    <phoneticPr fontId="4"/>
  </si>
  <si>
    <t>令和　年度（２年目）</t>
    <rPh sb="0" eb="2">
      <t>レイワ</t>
    </rPh>
    <rPh sb="3" eb="5">
      <t>ネンド</t>
    </rPh>
    <rPh sb="7" eb="9">
      <t>ネンメ</t>
    </rPh>
    <phoneticPr fontId="4"/>
  </si>
  <si>
    <t>令和　年度（開始年）</t>
    <rPh sb="0" eb="2">
      <t>レイワ</t>
    </rPh>
    <rPh sb="3" eb="5">
      <t>ネンド</t>
    </rPh>
    <rPh sb="6" eb="8">
      <t>カイシ</t>
    </rPh>
    <rPh sb="8" eb="9">
      <t>ネン</t>
    </rPh>
    <phoneticPr fontId="4"/>
  </si>
  <si>
    <t>完了年度</t>
    <rPh sb="0" eb="2">
      <t>カンリョウ</t>
    </rPh>
    <rPh sb="2" eb="4">
      <t>ネンド</t>
    </rPh>
    <phoneticPr fontId="4"/>
  </si>
  <si>
    <t>開始年度</t>
    <rPh sb="0" eb="2">
      <t>カイシ</t>
    </rPh>
    <rPh sb="2" eb="4">
      <t>ネンド</t>
    </rPh>
    <phoneticPr fontId="4"/>
  </si>
  <si>
    <t>年度別事業内容及び事業費（円）</t>
    <rPh sb="0" eb="3">
      <t>ネンドベツ</t>
    </rPh>
    <rPh sb="3" eb="5">
      <t>ジギョウ</t>
    </rPh>
    <rPh sb="5" eb="7">
      <t>ナイヨウ</t>
    </rPh>
    <rPh sb="7" eb="8">
      <t>オヨ</t>
    </rPh>
    <rPh sb="9" eb="12">
      <t>ジギョウヒ</t>
    </rPh>
    <rPh sb="13" eb="14">
      <t>エン</t>
    </rPh>
    <phoneticPr fontId="4"/>
  </si>
  <si>
    <t>総事業費</t>
    <rPh sb="0" eb="1">
      <t>ソウ</t>
    </rPh>
    <phoneticPr fontId="4"/>
  </si>
  <si>
    <t>事業実施期間</t>
    <rPh sb="0" eb="2">
      <t>ジギョウ</t>
    </rPh>
    <rPh sb="2" eb="4">
      <t>ジッシ</t>
    </rPh>
    <rPh sb="4" eb="6">
      <t>キカン</t>
    </rPh>
    <phoneticPr fontId="4"/>
  </si>
  <si>
    <t>施設区分</t>
    <phoneticPr fontId="4"/>
  </si>
  <si>
    <t>取組主体名</t>
    <rPh sb="0" eb="2">
      <t>トリクミ</t>
    </rPh>
    <rPh sb="2" eb="4">
      <t>シュタイ</t>
    </rPh>
    <rPh sb="4" eb="5">
      <t>メイ</t>
    </rPh>
    <phoneticPr fontId="4"/>
  </si>
  <si>
    <t>地区名</t>
    <rPh sb="0" eb="2">
      <t>チク</t>
    </rPh>
    <rPh sb="2" eb="3">
      <t>メイ</t>
    </rPh>
    <phoneticPr fontId="4"/>
  </si>
  <si>
    <t>市町村名</t>
    <rPh sb="0" eb="4">
      <t>シチョウソンメイ</t>
    </rPh>
    <phoneticPr fontId="4"/>
  </si>
  <si>
    <t>１　年度別計画表</t>
    <rPh sb="2" eb="4">
      <t>ネンド</t>
    </rPh>
    <rPh sb="4" eb="5">
      <t>ベツ</t>
    </rPh>
    <rPh sb="5" eb="8">
      <t>ケイカクヒョウ</t>
    </rPh>
    <phoneticPr fontId="4"/>
  </si>
  <si>
    <t>継続事業に係る年度別実施計画書</t>
    <rPh sb="0" eb="2">
      <t>ケイゾク</t>
    </rPh>
    <rPh sb="2" eb="4">
      <t>ジギョウ</t>
    </rPh>
    <rPh sb="5" eb="6">
      <t>カカ</t>
    </rPh>
    <phoneticPr fontId="4"/>
  </si>
  <si>
    <t>様式２</t>
    <rPh sb="0" eb="2">
      <t>ヨウシキ</t>
    </rPh>
    <phoneticPr fontId="4"/>
  </si>
  <si>
    <t>●●県</t>
    <rPh sb="2" eb="3">
      <t>ケン</t>
    </rPh>
    <phoneticPr fontId="21"/>
  </si>
  <si>
    <t>市場以外</t>
    <rPh sb="0" eb="4">
      <t>シジョウイガイ</t>
    </rPh>
    <phoneticPr fontId="4"/>
  </si>
  <si>
    <t>メニュー①</t>
  </si>
  <si>
    <t>政策目的</t>
    <phoneticPr fontId="4"/>
  </si>
  <si>
    <t>産地競争力の強化及び輸出拡大に向けた広域集荷環境の整備</t>
  </si>
  <si>
    <t>産地競争力の強化及び輸出拡大に向けた広域集荷環境の整備</t>
    <phoneticPr fontId="4"/>
  </si>
  <si>
    <t>食品流通のグローバル化</t>
    <phoneticPr fontId="4"/>
  </si>
  <si>
    <t>メニュー②</t>
    <phoneticPr fontId="4"/>
  </si>
  <si>
    <t>事業実施主体の種類</t>
    <phoneticPr fontId="4"/>
  </si>
  <si>
    <t>区分</t>
    <phoneticPr fontId="4"/>
  </si>
  <si>
    <t>新規・再編・既存施設への設備導入</t>
    <phoneticPr fontId="4"/>
  </si>
  <si>
    <t>育苗施設</t>
  </si>
  <si>
    <t>乾燥調製施設</t>
  </si>
  <si>
    <t>穀類乾燥調製貯蔵施設</t>
  </si>
  <si>
    <t>農産物処理加工施設</t>
  </si>
  <si>
    <t>産地管理施設</t>
  </si>
  <si>
    <t>農作物被害防止施設</t>
  </si>
  <si>
    <t>生産技術高度化施設</t>
  </si>
  <si>
    <t>種子種苗生産関連施設</t>
  </si>
  <si>
    <r>
      <t xml:space="preserve">施設区分
</t>
    </r>
    <r>
      <rPr>
        <sz val="8"/>
        <color rgb="FFFF0000"/>
        <rFont val="ＭＳ Ｐゴシック"/>
        <family val="3"/>
        <charset val="128"/>
      </rPr>
      <t>（食品流通のグローバル化以外はリストから選択）
※複数の場合は「,」で区切って手入力</t>
    </r>
    <rPh sb="0" eb="2">
      <t>シセツ</t>
    </rPh>
    <rPh sb="2" eb="4">
      <t>クブン</t>
    </rPh>
    <rPh sb="6" eb="8">
      <t>ショクヒン</t>
    </rPh>
    <rPh sb="8" eb="10">
      <t>リュウツウ</t>
    </rPh>
    <rPh sb="16" eb="17">
      <t>カ</t>
    </rPh>
    <phoneticPr fontId="4"/>
  </si>
  <si>
    <r>
      <t xml:space="preserve">施設区分
</t>
    </r>
    <r>
      <rPr>
        <sz val="8"/>
        <color rgb="FFFF0000"/>
        <rFont val="ＭＳ Ｐゴシック"/>
        <family val="3"/>
        <charset val="128"/>
      </rPr>
      <t>（食品流通のグローバル化以外はリストから選択）
※複数の場合は「,」で区切って手入力</t>
    </r>
    <rPh sb="0" eb="2">
      <t>シセツ</t>
    </rPh>
    <rPh sb="2" eb="4">
      <t>クブン</t>
    </rPh>
    <rPh sb="6" eb="8">
      <t>ショクヒン</t>
    </rPh>
    <rPh sb="8" eb="10">
      <t>リュウツウ</t>
    </rPh>
    <rPh sb="16" eb="17">
      <t>カ</t>
    </rPh>
    <rPh sb="31" eb="33">
      <t>フクスウ</t>
    </rPh>
    <rPh sb="34" eb="36">
      <t>バアイ</t>
    </rPh>
    <rPh sb="41" eb="43">
      <t>クギ</t>
    </rPh>
    <rPh sb="45" eb="48">
      <t>テニュウリョク</t>
    </rPh>
    <phoneticPr fontId="4"/>
  </si>
  <si>
    <t>複数ある場合は主となるものを選択</t>
    <rPh sb="0" eb="2">
      <t>フクスウ</t>
    </rPh>
    <rPh sb="4" eb="6">
      <t>バアイ</t>
    </rPh>
    <rPh sb="7" eb="8">
      <t>オモ</t>
    </rPh>
    <rPh sb="14" eb="16">
      <t>センタク</t>
    </rPh>
    <phoneticPr fontId="4"/>
  </si>
  <si>
    <t>土地利用型作物（稲、麦（大麦、はだか麦及び小麦）及び豆類（大豆、雑豆、及び落花生）</t>
    <rPh sb="0" eb="2">
      <t>トチ</t>
    </rPh>
    <rPh sb="2" eb="5">
      <t>リヨウガタ</t>
    </rPh>
    <rPh sb="5" eb="7">
      <t>サクモツ</t>
    </rPh>
    <rPh sb="8" eb="9">
      <t>イネ</t>
    </rPh>
    <rPh sb="10" eb="11">
      <t>ムギ</t>
    </rPh>
    <rPh sb="12" eb="14">
      <t>オオムギ</t>
    </rPh>
    <rPh sb="18" eb="19">
      <t>ムギ</t>
    </rPh>
    <rPh sb="19" eb="20">
      <t>オヨ</t>
    </rPh>
    <rPh sb="21" eb="23">
      <t>コムギ</t>
    </rPh>
    <rPh sb="24" eb="25">
      <t>オヨ</t>
    </rPh>
    <rPh sb="26" eb="28">
      <t>マメルイ</t>
    </rPh>
    <rPh sb="29" eb="31">
      <t>ダイズ</t>
    </rPh>
    <rPh sb="32" eb="34">
      <t>ザツマメ</t>
    </rPh>
    <rPh sb="35" eb="36">
      <t>オヨ</t>
    </rPh>
    <rPh sb="37" eb="40">
      <t>ラッカセイ</t>
    </rPh>
    <phoneticPr fontId="4"/>
  </si>
  <si>
    <t>土地利用型作物（麦）</t>
    <rPh sb="0" eb="5">
      <t>トチリヨウガタ</t>
    </rPh>
    <rPh sb="5" eb="7">
      <t>サクモツ</t>
    </rPh>
    <rPh sb="8" eb="9">
      <t>ムギ</t>
    </rPh>
    <phoneticPr fontId="4"/>
  </si>
  <si>
    <t>土地利用型作物（豆類）</t>
    <rPh sb="0" eb="5">
      <t>トチリヨウガタ</t>
    </rPh>
    <rPh sb="5" eb="7">
      <t>サクモツ</t>
    </rPh>
    <rPh sb="8" eb="10">
      <t>マメルイ</t>
    </rPh>
    <phoneticPr fontId="4"/>
  </si>
  <si>
    <t>土地利用型作物（土地利用型作物の種子）</t>
    <rPh sb="0" eb="5">
      <t>トチリヨウガタ</t>
    </rPh>
    <rPh sb="5" eb="7">
      <t>サクモツ</t>
    </rPh>
    <rPh sb="8" eb="13">
      <t>トチリヨウガタ</t>
    </rPh>
    <rPh sb="13" eb="15">
      <t>サクモツ</t>
    </rPh>
    <rPh sb="16" eb="18">
      <t>シュシ</t>
    </rPh>
    <phoneticPr fontId="4"/>
  </si>
  <si>
    <t>畑作物・地域特産物（いも類）</t>
    <rPh sb="0" eb="3">
      <t>ハタサクモツ</t>
    </rPh>
    <rPh sb="4" eb="6">
      <t>チイキ</t>
    </rPh>
    <rPh sb="6" eb="9">
      <t>トクサンブツ</t>
    </rPh>
    <rPh sb="12" eb="13">
      <t>ルイ</t>
    </rPh>
    <phoneticPr fontId="4"/>
  </si>
  <si>
    <t>畑作物・地域特産物（甘味資源作物）</t>
    <rPh sb="0" eb="3">
      <t>ハタサクモツ</t>
    </rPh>
    <rPh sb="4" eb="6">
      <t>チイキ</t>
    </rPh>
    <rPh sb="6" eb="9">
      <t>トクサンブツ</t>
    </rPh>
    <rPh sb="10" eb="14">
      <t>カンミシゲン</t>
    </rPh>
    <rPh sb="14" eb="16">
      <t>サクモツ</t>
    </rPh>
    <phoneticPr fontId="4"/>
  </si>
  <si>
    <t>畑作物・地域特産物（茶）</t>
    <rPh sb="0" eb="3">
      <t>ハタサクモツ</t>
    </rPh>
    <rPh sb="4" eb="6">
      <t>チイキ</t>
    </rPh>
    <rPh sb="6" eb="9">
      <t>トクサンブツ</t>
    </rPh>
    <rPh sb="10" eb="11">
      <t>チャ</t>
    </rPh>
    <phoneticPr fontId="4"/>
  </si>
  <si>
    <t>畑作物・地域特産物（いぐさ・畳表）</t>
    <phoneticPr fontId="4"/>
  </si>
  <si>
    <t>畑作物・地域特産物（その他）</t>
    <rPh sb="12" eb="13">
      <t>タ</t>
    </rPh>
    <phoneticPr fontId="4"/>
  </si>
  <si>
    <t>令和５年度農産物等輸出拡大施設整備事業（令和５年度補正予算（第１号））　食品流通のグローバル化を目的とする取組用に係る個別表</t>
    <rPh sb="0" eb="2">
      <t>レイワ</t>
    </rPh>
    <rPh sb="3" eb="5">
      <t>ネンド</t>
    </rPh>
    <rPh sb="5" eb="8">
      <t>ノウサンブツ</t>
    </rPh>
    <rPh sb="6" eb="8">
      <t>サンブツ</t>
    </rPh>
    <rPh sb="8" eb="9">
      <t>ナド</t>
    </rPh>
    <rPh sb="9" eb="11">
      <t>ユシュツ</t>
    </rPh>
    <rPh sb="11" eb="13">
      <t>カクダイ</t>
    </rPh>
    <rPh sb="13" eb="15">
      <t>シセツ</t>
    </rPh>
    <rPh sb="15" eb="17">
      <t>セイビ</t>
    </rPh>
    <rPh sb="17" eb="19">
      <t>ジギョウ</t>
    </rPh>
    <rPh sb="20" eb="22">
      <t>レイワ</t>
    </rPh>
    <rPh sb="23" eb="25">
      <t>ネンド</t>
    </rPh>
    <rPh sb="25" eb="27">
      <t>ホセイ</t>
    </rPh>
    <rPh sb="27" eb="29">
      <t>ヨサン</t>
    </rPh>
    <rPh sb="30" eb="31">
      <t>ダイ</t>
    </rPh>
    <rPh sb="32" eb="33">
      <t>ゴウ</t>
    </rPh>
    <rPh sb="36" eb="38">
      <t>ショクヒン</t>
    </rPh>
    <phoneticPr fontId="4"/>
  </si>
  <si>
    <t>耕種作物品目共通</t>
    <rPh sb="0" eb="2">
      <t>コウシュ</t>
    </rPh>
    <rPh sb="2" eb="4">
      <t>サクモツ</t>
    </rPh>
    <rPh sb="4" eb="6">
      <t>ヒンモク</t>
    </rPh>
    <rPh sb="6" eb="8">
      <t>キョウツウ</t>
    </rPh>
    <phoneticPr fontId="4"/>
  </si>
  <si>
    <t>土地利用型作物（稲）</t>
    <phoneticPr fontId="4"/>
  </si>
  <si>
    <t>畑作物・地域特産物（茶）</t>
    <phoneticPr fontId="4"/>
  </si>
  <si>
    <t>青果物</t>
    <phoneticPr fontId="4"/>
  </si>
  <si>
    <t>花き</t>
    <phoneticPr fontId="4"/>
  </si>
  <si>
    <t>安全・安心な市場等流通</t>
    <phoneticPr fontId="4"/>
  </si>
  <si>
    <t>効率的な市場等流通</t>
    <phoneticPr fontId="4"/>
  </si>
  <si>
    <t>現況等</t>
    <rPh sb="0" eb="2">
      <t>ゲンキョウ</t>
    </rPh>
    <rPh sb="2" eb="3">
      <t>ナド</t>
    </rPh>
    <phoneticPr fontId="4"/>
  </si>
  <si>
    <t>成果目標ポイント</t>
    <rPh sb="0" eb="4">
      <t>セイカモクヒョウ</t>
    </rPh>
    <phoneticPr fontId="4"/>
  </si>
  <si>
    <t>区　　　分</t>
    <rPh sb="0" eb="1">
      <t>ク</t>
    </rPh>
    <rPh sb="4" eb="5">
      <t>ブン</t>
    </rPh>
    <phoneticPr fontId="4"/>
  </si>
  <si>
    <t>金額（千円）</t>
    <rPh sb="0" eb="1">
      <t>キン</t>
    </rPh>
    <rPh sb="1" eb="2">
      <t>ガク</t>
    </rPh>
    <phoneticPr fontId="4"/>
  </si>
  <si>
    <t>内　　　容</t>
    <rPh sb="0" eb="1">
      <t>ウチ</t>
    </rPh>
    <rPh sb="4" eb="5">
      <t>カタチ</t>
    </rPh>
    <phoneticPr fontId="4"/>
  </si>
  <si>
    <t>内　　　　　訳</t>
    <rPh sb="0" eb="1">
      <t>ウチ</t>
    </rPh>
    <rPh sb="6" eb="7">
      <t>ヤク</t>
    </rPh>
    <phoneticPr fontId="4"/>
  </si>
  <si>
    <t>普通旅費</t>
    <rPh sb="0" eb="2">
      <t>フツウ</t>
    </rPh>
    <rPh sb="2" eb="4">
      <t>リョヒ</t>
    </rPh>
    <phoneticPr fontId="4"/>
  </si>
  <si>
    <t>日額旅費</t>
    <rPh sb="0" eb="2">
      <t>ニチガク</t>
    </rPh>
    <rPh sb="2" eb="4">
      <t>リョヒ</t>
    </rPh>
    <phoneticPr fontId="4"/>
  </si>
  <si>
    <t>委員等旅費</t>
    <rPh sb="0" eb="2">
      <t>イイン</t>
    </rPh>
    <rPh sb="2" eb="3">
      <t>トウ</t>
    </rPh>
    <rPh sb="3" eb="5">
      <t>リョヒ</t>
    </rPh>
    <phoneticPr fontId="4"/>
  </si>
  <si>
    <t>小計</t>
  </si>
  <si>
    <t>報償費</t>
    <rPh sb="0" eb="3">
      <t>ホウショウヒ</t>
    </rPh>
    <phoneticPr fontId="4"/>
  </si>
  <si>
    <t>謝金</t>
    <rPh sb="0" eb="2">
      <t>シャキン</t>
    </rPh>
    <phoneticPr fontId="4"/>
  </si>
  <si>
    <t>消耗品費</t>
    <rPh sb="0" eb="2">
      <t>ショウモウ</t>
    </rPh>
    <rPh sb="2" eb="3">
      <t>ヒン</t>
    </rPh>
    <rPh sb="3" eb="4">
      <t>ヒ</t>
    </rPh>
    <phoneticPr fontId="4"/>
  </si>
  <si>
    <t>燃料費</t>
    <rPh sb="0" eb="3">
      <t>ネンリョウヒ</t>
    </rPh>
    <phoneticPr fontId="4"/>
  </si>
  <si>
    <t>食糧費</t>
    <rPh sb="0" eb="3">
      <t>ショクリョウヒ</t>
    </rPh>
    <phoneticPr fontId="4"/>
  </si>
  <si>
    <t>印刷製本費</t>
    <rPh sb="0" eb="2">
      <t>インサツ</t>
    </rPh>
    <rPh sb="2" eb="4">
      <t>セイホン</t>
    </rPh>
    <rPh sb="4" eb="5">
      <t>ヒ</t>
    </rPh>
    <phoneticPr fontId="4"/>
  </si>
  <si>
    <t>修繕費</t>
    <rPh sb="0" eb="3">
      <t>シュウゼンヒ</t>
    </rPh>
    <phoneticPr fontId="4"/>
  </si>
  <si>
    <t>小計</t>
    <rPh sb="0" eb="2">
      <t>ショウケイ</t>
    </rPh>
    <phoneticPr fontId="4"/>
  </si>
  <si>
    <t>役務費</t>
    <rPh sb="0" eb="3">
      <t>エキムヒ</t>
    </rPh>
    <phoneticPr fontId="4"/>
  </si>
  <si>
    <t>通信運搬費</t>
    <rPh sb="0" eb="2">
      <t>ツウシン</t>
    </rPh>
    <rPh sb="2" eb="5">
      <t>ウンパンヒ</t>
    </rPh>
    <phoneticPr fontId="4"/>
  </si>
  <si>
    <t>使用料及び賃借料</t>
    <rPh sb="0" eb="3">
      <t>シヨウリョウ</t>
    </rPh>
    <rPh sb="3" eb="4">
      <t>オヨ</t>
    </rPh>
    <phoneticPr fontId="4"/>
  </si>
  <si>
    <t>備品購入費</t>
    <rPh sb="0" eb="2">
      <t>ビヒン</t>
    </rPh>
    <rPh sb="2" eb="5">
      <t>コウニュウヒ</t>
    </rPh>
    <phoneticPr fontId="4"/>
  </si>
  <si>
    <t>市町村附帯事務費</t>
    <rPh sb="0" eb="3">
      <t>シチョウソン</t>
    </rPh>
    <rPh sb="3" eb="5">
      <t>フタイ</t>
    </rPh>
    <rPh sb="5" eb="8">
      <t>ジムヒ</t>
    </rPh>
    <phoneticPr fontId="4"/>
  </si>
  <si>
    <t>合　　計</t>
    <rPh sb="0" eb="1">
      <t>ゴウ</t>
    </rPh>
    <rPh sb="3" eb="4">
      <t>ケイ</t>
    </rPh>
    <phoneticPr fontId="4"/>
  </si>
  <si>
    <t>※金額の欄は、国費ベースではなく事業費ベースで記入してください。</t>
    <phoneticPr fontId="39"/>
  </si>
  <si>
    <t>賃金等</t>
    <rPh sb="0" eb="2">
      <t>チンギン</t>
    </rPh>
    <rPh sb="2" eb="3">
      <t>トウ</t>
    </rPh>
    <phoneticPr fontId="4"/>
  </si>
  <si>
    <t>給料</t>
    <rPh sb="0" eb="2">
      <t>キュウリョウ</t>
    </rPh>
    <phoneticPr fontId="4"/>
  </si>
  <si>
    <t>報酬</t>
    <rPh sb="0" eb="2">
      <t>ホウシュウ</t>
    </rPh>
    <phoneticPr fontId="4"/>
  </si>
  <si>
    <t>職員手当等</t>
    <rPh sb="0" eb="2">
      <t>ショクイン</t>
    </rPh>
    <rPh sb="2" eb="4">
      <t>テアテ</t>
    </rPh>
    <rPh sb="4" eb="5">
      <t>トウ</t>
    </rPh>
    <phoneticPr fontId="4"/>
  </si>
  <si>
    <t>現地調査等</t>
    <rPh sb="0" eb="2">
      <t>ゲンチ</t>
    </rPh>
    <rPh sb="2" eb="4">
      <t>チョウサ</t>
    </rPh>
    <rPh sb="4" eb="5">
      <t>トウ</t>
    </rPh>
    <phoneticPr fontId="4"/>
  </si>
  <si>
    <t>現地調査　○○円×○回＝○○円</t>
    <rPh sb="0" eb="4">
      <t>ゲンチチョウサ</t>
    </rPh>
    <rPh sb="7" eb="8">
      <t>エン</t>
    </rPh>
    <rPh sb="10" eb="11">
      <t>カイ</t>
    </rPh>
    <rPh sb="14" eb="15">
      <t>エン</t>
    </rPh>
    <phoneticPr fontId="4"/>
  </si>
  <si>
    <t>コピー用紙、トナー費用</t>
    <rPh sb="3" eb="5">
      <t>ヨウシ</t>
    </rPh>
    <rPh sb="9" eb="11">
      <t>ヒヨウ</t>
    </rPh>
    <phoneticPr fontId="4"/>
  </si>
  <si>
    <t>再生紙　500枚×5包み×5箱＝○○円
○○用トナー　○本＝○○円</t>
    <rPh sb="0" eb="3">
      <t>サイセイシ</t>
    </rPh>
    <rPh sb="7" eb="8">
      <t>マイ</t>
    </rPh>
    <rPh sb="10" eb="11">
      <t>ツツ</t>
    </rPh>
    <rPh sb="14" eb="15">
      <t>ハコ</t>
    </rPh>
    <rPh sb="18" eb="19">
      <t>エン</t>
    </rPh>
    <rPh sb="22" eb="23">
      <t>ヨウ</t>
    </rPh>
    <rPh sb="28" eb="29">
      <t>ホン</t>
    </rPh>
    <rPh sb="32" eb="33">
      <t>エン</t>
    </rPh>
    <phoneticPr fontId="4"/>
  </si>
  <si>
    <t>切手代等</t>
    <rPh sb="0" eb="3">
      <t>キッテダイ</t>
    </rPh>
    <rPh sb="3" eb="4">
      <t>トウ</t>
    </rPh>
    <phoneticPr fontId="4"/>
  </si>
  <si>
    <t>○円×○通</t>
    <rPh sb="1" eb="2">
      <t>エン</t>
    </rPh>
    <rPh sb="4" eb="5">
      <t>ツウ</t>
    </rPh>
    <phoneticPr fontId="4"/>
  </si>
  <si>
    <t>記載例</t>
    <rPh sb="0" eb="3">
      <t>キサイレイ</t>
    </rPh>
    <phoneticPr fontId="21"/>
  </si>
  <si>
    <t>様式４</t>
    <phoneticPr fontId="4"/>
  </si>
  <si>
    <t>耕種作物産地基幹施設整備</t>
    <phoneticPr fontId="4"/>
  </si>
  <si>
    <t>令和６年度農産物等輸出拡大施設整備事業（令和６年度補正予算）　事業費の内訳（整備事業、全取組共通）</t>
    <rPh sb="8" eb="9">
      <t>ナド</t>
    </rPh>
    <rPh sb="31" eb="34">
      <t>ジギョウヒ</t>
    </rPh>
    <phoneticPr fontId="4"/>
  </si>
  <si>
    <t>令和６年度農産物等輸出拡大施設整備事業　産地競争力の強化及び輸出拡大に向けた広域集荷環境の整備を目的とする取組用に係る個別表</t>
    <rPh sb="8" eb="9">
      <t>ナド</t>
    </rPh>
    <rPh sb="20" eb="22">
      <t>サンチ</t>
    </rPh>
    <rPh sb="28" eb="29">
      <t>オヨ</t>
    </rPh>
    <rPh sb="42" eb="44">
      <t>カンキョウ</t>
    </rPh>
    <rPh sb="45" eb="47">
      <t>セイビ</t>
    </rPh>
    <rPh sb="57" eb="58">
      <t>カカ</t>
    </rPh>
    <rPh sb="59" eb="61">
      <t>コベツ</t>
    </rPh>
    <rPh sb="61" eb="62">
      <t>ヒョウ</t>
    </rPh>
    <phoneticPr fontId="4"/>
  </si>
  <si>
    <t>令和６年度農産物等輸出拡大施設整備事業（令和６度補正予算）　都道府県新規計画総括表</t>
    <rPh sb="0" eb="2">
      <t>レイワ</t>
    </rPh>
    <rPh sb="3" eb="5">
      <t>ネンド</t>
    </rPh>
    <rPh sb="4" eb="5">
      <t>ド</t>
    </rPh>
    <rPh sb="8" eb="9">
      <t>ナド</t>
    </rPh>
    <rPh sb="20" eb="22">
      <t>レイワ</t>
    </rPh>
    <phoneticPr fontId="4"/>
  </si>
  <si>
    <t>令和６年度農産物等輸出拡大施設整備事業（令和６年度補正予算） 都道府県継続計画総括表</t>
    <rPh sb="0" eb="2">
      <t>レイワ</t>
    </rPh>
    <rPh sb="3" eb="5">
      <t>ネンド</t>
    </rPh>
    <rPh sb="5" eb="8">
      <t>ノウサンブツ</t>
    </rPh>
    <rPh sb="6" eb="8">
      <t>サンブツ</t>
    </rPh>
    <rPh sb="8" eb="9">
      <t>ナド</t>
    </rPh>
    <rPh sb="9" eb="11">
      <t>ユシュツ</t>
    </rPh>
    <rPh sb="11" eb="13">
      <t>カクダイ</t>
    </rPh>
    <rPh sb="13" eb="15">
      <t>シセツ</t>
    </rPh>
    <rPh sb="15" eb="17">
      <t>セイビ</t>
    </rPh>
    <rPh sb="17" eb="19">
      <t>ジギョウ</t>
    </rPh>
    <rPh sb="20" eb="22">
      <t>レイワ</t>
    </rPh>
    <rPh sb="23" eb="25">
      <t>ネンド</t>
    </rPh>
    <rPh sb="25" eb="27">
      <t>ホセイ</t>
    </rPh>
    <rPh sb="27" eb="29">
      <t>ヨサン</t>
    </rPh>
    <rPh sb="31" eb="35">
      <t>トドウフケン</t>
    </rPh>
    <phoneticPr fontId="4"/>
  </si>
  <si>
    <t>令和６年度農産物等輸出拡大施設整備事業（令和６年度補正予算）</t>
    <rPh sb="8" eb="9">
      <t>ナド</t>
    </rPh>
    <phoneticPr fontId="4"/>
  </si>
  <si>
    <t>令和６年度農産物等輸出拡大施設整備事業（令和６年度補正予算）　都道府県附帯事務費の内訳表</t>
    <phoneticPr fontId="4"/>
  </si>
  <si>
    <t>フラッグシップ輸出産地
（１P）</t>
    <rPh sb="7" eb="9">
      <t>ユシュツ</t>
    </rPh>
    <rPh sb="9" eb="11">
      <t>サンチ</t>
    </rPh>
    <phoneticPr fontId="4"/>
  </si>
  <si>
    <t>加点１</t>
    <rPh sb="0" eb="2">
      <t>カテン</t>
    </rPh>
    <phoneticPr fontId="4"/>
  </si>
  <si>
    <t>加点２</t>
    <rPh sb="0" eb="2">
      <t>カテン</t>
    </rPh>
    <phoneticPr fontId="4"/>
  </si>
  <si>
    <t>将来像が明確化された地域計画の連携</t>
    <phoneticPr fontId="4"/>
  </si>
  <si>
    <t>令和６年度に実施する事業内容</t>
    <rPh sb="0" eb="2">
      <t>レイワ</t>
    </rPh>
    <rPh sb="3" eb="5">
      <t>ネンド</t>
    </rPh>
    <rPh sb="4" eb="5">
      <t>ド</t>
    </rPh>
    <rPh sb="6" eb="8">
      <t>ジッシ</t>
    </rPh>
    <rPh sb="10" eb="12">
      <t>ジギョウ</t>
    </rPh>
    <rPh sb="12" eb="14">
      <t>ナイヨウ</t>
    </rPh>
    <phoneticPr fontId="4"/>
  </si>
  <si>
    <t>令和６年度農産物等輸出拡大施設整備事業（令和６年度補正予算）</t>
    <rPh sb="0" eb="2">
      <t>レイワ</t>
    </rPh>
    <rPh sb="3" eb="5">
      <t>ネンド</t>
    </rPh>
    <rPh sb="5" eb="8">
      <t>ノウサンブツ</t>
    </rPh>
    <rPh sb="6" eb="8">
      <t>サンブツ</t>
    </rPh>
    <rPh sb="8" eb="9">
      <t>ナド</t>
    </rPh>
    <rPh sb="9" eb="11">
      <t>ユシュツ</t>
    </rPh>
    <rPh sb="11" eb="13">
      <t>カクダイ</t>
    </rPh>
    <rPh sb="13" eb="15">
      <t>シセツ</t>
    </rPh>
    <rPh sb="15" eb="17">
      <t>セイビ</t>
    </rPh>
    <rPh sb="17" eb="19">
      <t>ジギョウ</t>
    </rPh>
    <rPh sb="20" eb="22">
      <t>レイワ</t>
    </rPh>
    <rPh sb="23" eb="25">
      <t>ネンド</t>
    </rPh>
    <rPh sb="25" eb="27">
      <t>ホセイ</t>
    </rPh>
    <rPh sb="27" eb="29">
      <t>ヨサン</t>
    </rPh>
    <phoneticPr fontId="4"/>
  </si>
  <si>
    <t>　「施設区分」欄には、様式１-１の施設区分欄で選択した内容を記載してください。</t>
    <rPh sb="7" eb="8">
      <t>ラン</t>
    </rPh>
    <rPh sb="11" eb="13">
      <t>ヨウシキ</t>
    </rPh>
    <rPh sb="21" eb="22">
      <t>ラン</t>
    </rPh>
    <rPh sb="23" eb="25">
      <t>センタク</t>
    </rPh>
    <rPh sb="27" eb="29">
      <t>ナイヨウ</t>
    </rPh>
    <rPh sb="30" eb="32">
      <t>キサイ</t>
    </rPh>
    <phoneticPr fontId="29"/>
  </si>
  <si>
    <t>・建屋〇棟　〇㎡
・予冷施設（冷蔵施設〇基）</t>
    <rPh sb="1" eb="3">
      <t>タテヤ</t>
    </rPh>
    <rPh sb="4" eb="5">
      <t>トウ</t>
    </rPh>
    <rPh sb="10" eb="12">
      <t>ヨレイ</t>
    </rPh>
    <rPh sb="12" eb="14">
      <t>シセツ</t>
    </rPh>
    <rPh sb="15" eb="17">
      <t>レイゾウ</t>
    </rPh>
    <rPh sb="17" eb="19">
      <t>シセツ</t>
    </rPh>
    <rPh sb="20" eb="21">
      <t>キ</t>
    </rPh>
    <phoneticPr fontId="4"/>
  </si>
  <si>
    <t>18</t>
  </si>
  <si>
    <t>　加算１については、フラッグシップ輸出産地として認定された産地の施設整備（1P）又は卸売市場における品質・衛生管理の高度化の取組(1P)のいずれかを加算できます。</t>
    <rPh sb="1" eb="3">
      <t>カサン</t>
    </rPh>
    <rPh sb="17" eb="19">
      <t>ユシュツ</t>
    </rPh>
    <rPh sb="19" eb="21">
      <t>サンチ</t>
    </rPh>
    <rPh sb="24" eb="26">
      <t>ニンテイ</t>
    </rPh>
    <rPh sb="29" eb="31">
      <t>サンチ</t>
    </rPh>
    <rPh sb="32" eb="34">
      <t>シセツ</t>
    </rPh>
    <rPh sb="34" eb="36">
      <t>セイビ</t>
    </rPh>
    <rPh sb="40" eb="41">
      <t>マタ</t>
    </rPh>
    <rPh sb="42" eb="44">
      <t>オロシウリ</t>
    </rPh>
    <rPh sb="44" eb="46">
      <t>シジョウ</t>
    </rPh>
    <rPh sb="50" eb="52">
      <t>ヒンシツ</t>
    </rPh>
    <rPh sb="53" eb="55">
      <t>エイセイ</t>
    </rPh>
    <rPh sb="55" eb="57">
      <t>カンリ</t>
    </rPh>
    <rPh sb="58" eb="61">
      <t>コウドカ</t>
    </rPh>
    <rPh sb="62" eb="63">
      <t>ト</t>
    </rPh>
    <rPh sb="63" eb="64">
      <t>ク</t>
    </rPh>
    <rPh sb="74" eb="76">
      <t>カサン</t>
    </rPh>
    <phoneticPr fontId="4"/>
  </si>
  <si>
    <t>　加算２については、「将来像が明確化された地域計画」を受益地がある市町村の半数以上が策定している場合は加算（1P）できます。</t>
    <rPh sb="1" eb="3">
      <t>カサン</t>
    </rPh>
    <rPh sb="11" eb="14">
      <t>ショウライゾウ</t>
    </rPh>
    <rPh sb="15" eb="17">
      <t>メイカク</t>
    </rPh>
    <rPh sb="17" eb="18">
      <t>カ</t>
    </rPh>
    <rPh sb="21" eb="23">
      <t>チイキ</t>
    </rPh>
    <rPh sb="23" eb="25">
      <t>ケイカク</t>
    </rPh>
    <rPh sb="27" eb="29">
      <t>ジュエキ</t>
    </rPh>
    <rPh sb="29" eb="30">
      <t>チ</t>
    </rPh>
    <rPh sb="33" eb="36">
      <t>シチョウソン</t>
    </rPh>
    <rPh sb="37" eb="39">
      <t>ハンスウ</t>
    </rPh>
    <rPh sb="39" eb="41">
      <t>イジョウ</t>
    </rPh>
    <rPh sb="42" eb="44">
      <t>サクテイ</t>
    </rPh>
    <rPh sb="48" eb="50">
      <t>バアイ</t>
    </rPh>
    <rPh sb="51" eb="53">
      <t>カサン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</si>
</sst>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quot;（都道府県名： &quot;@\ &quot; ）&quot;"/>
    <numFmt numFmtId="179" formatCode="0;;"/>
  </numFmts>
  <fonts count="40">
    <font>
      <sz val="11"/>
      <name val="ＭＳ Ｐゴシック"/>
      <family val="3"/>
      <charset val="128"/>
    </font>
    <font>
      <sz val="11"/>
      <color theme="1"/>
      <name val="ＭＳ Ｐゴシック"/>
      <family val="2"/>
      <charset val="128"/>
      <scheme val="minor"/>
    </font>
    <font>
      <sz val="11"/>
      <name val="ＭＳ Ｐゴシック"/>
      <family val="3"/>
      <charset val="128"/>
    </font>
    <font>
      <sz val="14"/>
      <name val="ＭＳ 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11"/>
      <color rgb="FFFF0000"/>
      <name val="ＭＳ Ｐゴシック"/>
      <family val="3"/>
      <charset val="128"/>
    </font>
    <font>
      <sz val="14"/>
      <color rgb="FFFF0000"/>
      <name val="ＭＳ Ｐゴシック"/>
      <family val="3"/>
      <charset val="128"/>
    </font>
    <font>
      <b/>
      <sz val="11"/>
      <color rgb="FFFF0000"/>
      <name val="ＭＳ Ｐゴシック"/>
      <family val="3"/>
      <charset val="128"/>
    </font>
    <font>
      <b/>
      <sz val="11"/>
      <name val="ＭＳ Ｐゴシック"/>
      <family val="3"/>
      <charset val="128"/>
    </font>
    <font>
      <sz val="12"/>
      <name val="ＭＳ Ｐゴシック"/>
      <family val="3"/>
      <charset val="128"/>
    </font>
    <font>
      <sz val="8"/>
      <color rgb="FFFF0000"/>
      <name val="ＭＳ Ｐゴシック"/>
      <family val="3"/>
      <charset val="128"/>
    </font>
    <font>
      <b/>
      <sz val="10"/>
      <color rgb="FFFF0000"/>
      <name val="ＭＳ Ｐゴシック"/>
      <family val="3"/>
      <charset val="128"/>
    </font>
    <font>
      <sz val="11"/>
      <color rgb="FF000000"/>
      <name val="ＭＳ Ｐゴシック"/>
      <family val="3"/>
      <charset val="128"/>
    </font>
    <font>
      <sz val="11"/>
      <color rgb="FFC00000"/>
      <name val="ＭＳ Ｐゴシック"/>
      <family val="3"/>
      <charset val="128"/>
    </font>
    <font>
      <sz val="10"/>
      <color rgb="FFC00000"/>
      <name val="ＭＳ Ｐゴシック"/>
      <family val="3"/>
      <charset val="128"/>
    </font>
    <font>
      <b/>
      <sz val="12"/>
      <color rgb="FFFF0000"/>
      <name val="ＭＳ Ｐゴシック"/>
      <family val="3"/>
      <charset val="128"/>
    </font>
    <font>
      <b/>
      <sz val="9"/>
      <color indexed="81"/>
      <name val="MS P ゴシック"/>
      <family val="3"/>
      <charset val="128"/>
    </font>
    <font>
      <sz val="9"/>
      <color indexed="81"/>
      <name val="MS P ゴシック"/>
      <family val="3"/>
      <charset val="128"/>
    </font>
    <font>
      <sz val="9"/>
      <name val="ＭＳ Ｐゴシック"/>
      <family val="3"/>
      <charset val="128"/>
    </font>
    <font>
      <sz val="18"/>
      <color theme="3"/>
      <name val="ＭＳ Ｐゴシック"/>
      <family val="2"/>
      <charset val="128"/>
      <scheme val="major"/>
    </font>
    <font>
      <sz val="11"/>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14"/>
      <name val="ＭＳ Ｐゴシック"/>
      <family val="3"/>
      <charset val="128"/>
      <scheme val="minor"/>
    </font>
    <font>
      <sz val="6"/>
      <name val="ＭＳ 明朝"/>
      <family val="1"/>
      <charset val="128"/>
    </font>
    <font>
      <strike/>
      <sz val="11"/>
      <name val="ＭＳ Ｐゴシック"/>
      <family val="3"/>
      <charset val="128"/>
    </font>
    <font>
      <sz val="8"/>
      <name val="ＭＳ Ｐゴシック"/>
      <family val="3"/>
      <charset val="128"/>
    </font>
    <font>
      <sz val="11"/>
      <name val="ＭＳ 明朝"/>
      <family val="1"/>
      <charset val="128"/>
    </font>
    <font>
      <sz val="11"/>
      <color theme="1"/>
      <name val="ＭＳ 明朝"/>
      <family val="1"/>
      <charset val="128"/>
    </font>
    <font>
      <sz val="7"/>
      <name val="ＭＳ Ｐゴシック"/>
      <family val="3"/>
      <charset val="128"/>
    </font>
    <font>
      <b/>
      <sz val="10"/>
      <name val="ＭＳ Ｐゴシック"/>
      <family val="3"/>
      <charset val="128"/>
    </font>
    <font>
      <sz val="20"/>
      <name val="ＭＳ Ｐゴシック"/>
      <family val="3"/>
      <charset val="128"/>
    </font>
    <font>
      <sz val="26"/>
      <name val="ＭＳ Ｐゴシック"/>
      <family val="3"/>
      <charset val="128"/>
    </font>
    <font>
      <sz val="28"/>
      <name val="ＭＳ Ｐゴシック"/>
      <family val="3"/>
      <charset val="128"/>
    </font>
    <font>
      <sz val="11"/>
      <color indexed="8"/>
      <name val="ＭＳ Ｐゴシック"/>
      <family val="3"/>
      <charset val="128"/>
      <scheme val="minor"/>
    </font>
    <font>
      <sz val="12"/>
      <name val="ＭＳ 明朝"/>
      <family val="1"/>
      <charset val="128"/>
    </font>
    <font>
      <sz val="12"/>
      <name val="メイリオ"/>
      <family val="3"/>
      <charset val="128"/>
    </font>
    <font>
      <sz val="6"/>
      <name val="ＭＳ Ｐゴシック"/>
      <family val="2"/>
      <charset val="128"/>
    </font>
  </fonts>
  <fills count="11">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C4D79B"/>
        <bgColor indexed="64"/>
      </patternFill>
    </fill>
    <fill>
      <patternFill patternType="solid">
        <fgColor rgb="FFFFFF99"/>
        <bgColor indexed="64"/>
      </patternFill>
    </fill>
    <fill>
      <patternFill patternType="solid">
        <fgColor rgb="FFB7DEE8"/>
        <bgColor indexed="64"/>
      </patternFill>
    </fill>
    <fill>
      <patternFill patternType="gray125">
        <fgColor theme="1"/>
      </patternFill>
    </fill>
    <fill>
      <patternFill patternType="gray125">
        <fgColor theme="1"/>
        <bgColor theme="6" tint="0.39997558519241921"/>
      </patternFill>
    </fill>
    <fill>
      <patternFill patternType="gray125">
        <fgColor theme="1"/>
        <bgColor rgb="FFC4D79B"/>
      </patternFill>
    </fill>
  </fills>
  <borders count="10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thin">
        <color indexed="64"/>
      </right>
      <top/>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uble">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auto="1"/>
      </right>
      <top style="thin">
        <color auto="1"/>
      </top>
      <bottom style="thin">
        <color auto="1"/>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auto="1"/>
      </bottom>
      <diagonal/>
    </border>
    <border>
      <left style="double">
        <color indexed="64"/>
      </left>
      <right style="double">
        <color indexed="64"/>
      </right>
      <top style="thin">
        <color auto="1"/>
      </top>
      <bottom style="thin">
        <color auto="1"/>
      </bottom>
      <diagonal/>
    </border>
  </borders>
  <cellStyleXfs count="19">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2" fillId="0" borderId="0">
      <alignment vertical="center"/>
    </xf>
    <xf numFmtId="0" fontId="2" fillId="0" borderId="0">
      <alignment vertical="center"/>
    </xf>
    <xf numFmtId="38" fontId="22" fillId="0" borderId="0" applyFont="0" applyFill="0" applyBorder="0" applyAlignment="0" applyProtection="0">
      <alignment vertical="center"/>
    </xf>
    <xf numFmtId="0" fontId="2" fillId="0" borderId="0"/>
    <xf numFmtId="0" fontId="2" fillId="0" borderId="0"/>
    <xf numFmtId="0" fontId="2" fillId="0" borderId="0"/>
    <xf numFmtId="0" fontId="2" fillId="0" borderId="0">
      <alignment vertical="center"/>
    </xf>
    <xf numFmtId="0" fontId="29" fillId="0" borderId="0">
      <alignment vertical="center"/>
    </xf>
    <xf numFmtId="0" fontId="2" fillId="0" borderId="0"/>
    <xf numFmtId="0" fontId="36" fillId="0" borderId="0">
      <alignment vertical="center"/>
    </xf>
    <xf numFmtId="0" fontId="2" fillId="0" borderId="0">
      <alignment vertical="center"/>
    </xf>
    <xf numFmtId="38" fontId="1" fillId="0" borderId="0" applyFont="0" applyFill="0" applyBorder="0" applyAlignment="0" applyProtection="0">
      <alignment vertical="center"/>
    </xf>
  </cellStyleXfs>
  <cellXfs count="587">
    <xf numFmtId="0" fontId="0" fillId="0" borderId="0" xfId="0">
      <alignment vertical="center"/>
    </xf>
    <xf numFmtId="0" fontId="5" fillId="0" borderId="0" xfId="0" applyFont="1">
      <alignment vertical="center"/>
    </xf>
    <xf numFmtId="0" fontId="0" fillId="0" borderId="0" xfId="0" applyFont="1" applyFill="1">
      <alignment vertical="center"/>
    </xf>
    <xf numFmtId="0" fontId="7" fillId="0" borderId="0" xfId="0" applyFont="1">
      <alignment vertical="center"/>
    </xf>
    <xf numFmtId="0" fontId="6" fillId="0" borderId="0" xfId="0" applyFont="1" applyAlignment="1">
      <alignment vertical="center" wrapText="1"/>
    </xf>
    <xf numFmtId="0" fontId="6" fillId="0" borderId="0" xfId="0" applyFont="1">
      <alignment vertical="center"/>
    </xf>
    <xf numFmtId="0" fontId="5" fillId="0" borderId="0" xfId="0" applyFont="1" applyProtection="1">
      <alignment vertical="center"/>
      <protection locked="0"/>
    </xf>
    <xf numFmtId="0" fontId="7" fillId="0" borderId="17" xfId="0" applyFont="1" applyFill="1" applyBorder="1" applyAlignment="1">
      <alignment vertical="center"/>
    </xf>
    <xf numFmtId="0" fontId="7" fillId="0" borderId="0" xfId="0" applyFont="1" applyFill="1" applyBorder="1" applyAlignment="1">
      <alignment vertical="center"/>
    </xf>
    <xf numFmtId="0" fontId="7" fillId="0" borderId="0" xfId="0" applyFont="1" applyBorder="1">
      <alignment vertical="center"/>
    </xf>
    <xf numFmtId="0" fontId="8" fillId="0" borderId="0" xfId="0" applyFont="1" applyBorder="1">
      <alignment vertical="center"/>
    </xf>
    <xf numFmtId="0" fontId="9" fillId="0" borderId="0" xfId="0" applyFont="1">
      <alignment vertical="center"/>
    </xf>
    <xf numFmtId="0" fontId="0" fillId="0" borderId="0" xfId="0" applyFont="1">
      <alignment vertical="center"/>
    </xf>
    <xf numFmtId="0" fontId="0" fillId="0" borderId="0" xfId="0" applyFont="1" applyBorder="1" applyAlignment="1">
      <alignment vertical="center" wrapText="1"/>
    </xf>
    <xf numFmtId="0" fontId="0" fillId="0" borderId="0" xfId="0" applyFont="1" applyFill="1" applyAlignment="1">
      <alignment vertical="top" wrapText="1"/>
    </xf>
    <xf numFmtId="0" fontId="0" fillId="0" borderId="0" xfId="0" applyFont="1" applyBorder="1">
      <alignment vertical="center"/>
    </xf>
    <xf numFmtId="0" fontId="10" fillId="0" borderId="0" xfId="0" applyFont="1" applyFill="1" applyAlignment="1">
      <alignment vertical="top"/>
    </xf>
    <xf numFmtId="0" fontId="0" fillId="3" borderId="5" xfId="0" applyFont="1" applyFill="1" applyBorder="1" applyProtection="1">
      <alignment vertical="center"/>
      <protection locked="0"/>
    </xf>
    <xf numFmtId="0" fontId="0" fillId="3" borderId="5" xfId="0" applyFont="1" applyFill="1" applyBorder="1" applyAlignment="1" applyProtection="1">
      <alignment vertical="center" wrapText="1"/>
      <protection locked="0"/>
    </xf>
    <xf numFmtId="0" fontId="11" fillId="0" borderId="0" xfId="0" applyFont="1">
      <alignment vertical="center"/>
    </xf>
    <xf numFmtId="0" fontId="10" fillId="0" borderId="0" xfId="0" applyFont="1" applyFill="1" applyAlignment="1">
      <alignment horizontal="left" vertical="top" wrapText="1"/>
    </xf>
    <xf numFmtId="0" fontId="0" fillId="0" borderId="0" xfId="0" applyFont="1" applyFill="1" applyAlignment="1">
      <alignment horizontal="left" vertical="top" wrapText="1"/>
    </xf>
    <xf numFmtId="0" fontId="0" fillId="0" borderId="0" xfId="0" applyFont="1" applyFill="1" applyAlignment="1">
      <alignment vertical="top"/>
    </xf>
    <xf numFmtId="0" fontId="13" fillId="0" borderId="0" xfId="0" applyFont="1">
      <alignment vertical="center"/>
    </xf>
    <xf numFmtId="0" fontId="0" fillId="0" borderId="12" xfId="0" applyFont="1" applyFill="1" applyBorder="1" applyAlignment="1">
      <alignment vertical="center" wrapText="1"/>
    </xf>
    <xf numFmtId="0" fontId="10" fillId="0" borderId="0" xfId="0" applyFont="1" applyFill="1" applyAlignment="1">
      <alignment vertical="top" wrapText="1"/>
    </xf>
    <xf numFmtId="0" fontId="14" fillId="0" borderId="0" xfId="0" applyFont="1" applyAlignment="1">
      <alignment horizontal="left" vertical="center"/>
    </xf>
    <xf numFmtId="0" fontId="0" fillId="0" borderId="0" xfId="0" applyFont="1" applyBorder="1" applyAlignment="1">
      <alignment horizontal="left" vertical="center"/>
    </xf>
    <xf numFmtId="0" fontId="0" fillId="0" borderId="0" xfId="0" applyFont="1" applyAlignment="1">
      <alignment horizontal="left" vertical="center"/>
    </xf>
    <xf numFmtId="49" fontId="0" fillId="0" borderId="0" xfId="0" applyNumberFormat="1" applyFont="1" applyFill="1" applyAlignment="1">
      <alignment horizontal="left" vertical="top"/>
    </xf>
    <xf numFmtId="0" fontId="0" fillId="0" borderId="0" xfId="0" applyFont="1" applyFill="1" applyAlignment="1">
      <alignment horizontal="left" vertical="center"/>
    </xf>
    <xf numFmtId="49" fontId="14" fillId="0" borderId="0" xfId="0" applyNumberFormat="1" applyFont="1" applyAlignment="1">
      <alignment horizontal="right" vertical="center"/>
    </xf>
    <xf numFmtId="0" fontId="6" fillId="2" borderId="0" xfId="0" applyFont="1" applyFill="1" applyAlignment="1">
      <alignment horizontal="left" vertical="center" wrapText="1"/>
    </xf>
    <xf numFmtId="38" fontId="6" fillId="4" borderId="0" xfId="2" applyFont="1" applyFill="1" applyBorder="1" applyAlignment="1">
      <alignment vertical="center" wrapText="1"/>
    </xf>
    <xf numFmtId="0" fontId="6" fillId="4" borderId="0" xfId="0" applyFont="1" applyFill="1" applyAlignment="1">
      <alignment vertical="center" wrapText="1"/>
    </xf>
    <xf numFmtId="38" fontId="6" fillId="0" borderId="0" xfId="2" applyFont="1" applyBorder="1" applyAlignment="1">
      <alignment vertical="center" wrapText="1"/>
    </xf>
    <xf numFmtId="38" fontId="6" fillId="0" borderId="0" xfId="2" applyFont="1" applyFill="1" applyBorder="1" applyAlignment="1">
      <alignment vertical="center" wrapText="1"/>
    </xf>
    <xf numFmtId="0" fontId="17" fillId="0" borderId="0" xfId="0" applyFont="1" applyFill="1" applyBorder="1" applyAlignment="1">
      <alignment vertical="center"/>
    </xf>
    <xf numFmtId="176" fontId="0" fillId="6" borderId="5" xfId="0" applyNumberFormat="1" applyFont="1" applyFill="1" applyBorder="1" applyProtection="1">
      <alignment vertical="center"/>
      <protection locked="0"/>
    </xf>
    <xf numFmtId="176" fontId="0" fillId="6" borderId="8" xfId="0" applyNumberFormat="1" applyFont="1" applyFill="1" applyBorder="1" applyProtection="1">
      <alignment vertical="center"/>
      <protection locked="0"/>
    </xf>
    <xf numFmtId="49" fontId="0" fillId="0" borderId="0" xfId="0" applyNumberFormat="1" applyFont="1" applyAlignment="1">
      <alignment horizontal="right" vertical="center"/>
    </xf>
    <xf numFmtId="0" fontId="0" fillId="0" borderId="0" xfId="0" applyAlignment="1">
      <alignment vertical="top"/>
    </xf>
    <xf numFmtId="0" fontId="0" fillId="5" borderId="5" xfId="0" applyFont="1" applyFill="1" applyBorder="1" applyAlignment="1" applyProtection="1">
      <alignment vertical="center" wrapText="1"/>
      <protection locked="0"/>
    </xf>
    <xf numFmtId="0" fontId="20" fillId="0" borderId="0" xfId="0" applyFont="1" applyAlignment="1">
      <alignment vertical="center" wrapText="1"/>
    </xf>
    <xf numFmtId="0" fontId="5" fillId="0" borderId="0" xfId="7" applyFont="1">
      <alignment vertical="center"/>
    </xf>
    <xf numFmtId="0" fontId="2" fillId="0" borderId="0" xfId="8">
      <alignment vertical="center"/>
    </xf>
    <xf numFmtId="0" fontId="2" fillId="0" borderId="0" xfId="4">
      <alignment vertical="center"/>
    </xf>
    <xf numFmtId="0" fontId="2" fillId="0" borderId="0" xfId="7" applyFont="1">
      <alignment vertical="center"/>
    </xf>
    <xf numFmtId="0" fontId="6" fillId="0" borderId="0" xfId="7" applyFont="1">
      <alignment vertical="center"/>
    </xf>
    <xf numFmtId="49" fontId="2" fillId="0" borderId="0" xfId="7" applyNumberFormat="1" applyFont="1" applyAlignment="1">
      <alignment horizontal="right" vertical="center"/>
    </xf>
    <xf numFmtId="0" fontId="24" fillId="0" borderId="0" xfId="7" applyFont="1">
      <alignment vertical="center"/>
    </xf>
    <xf numFmtId="0" fontId="2" fillId="0" borderId="0" xfId="10" applyAlignment="1">
      <alignment vertical="center"/>
    </xf>
    <xf numFmtId="0" fontId="2" fillId="0" borderId="0" xfId="7" applyFont="1" applyAlignment="1">
      <alignment horizontal="distributed" vertical="center" justifyLastLine="1"/>
    </xf>
    <xf numFmtId="0" fontId="2" fillId="0" borderId="0" xfId="13">
      <alignment vertical="center"/>
    </xf>
    <xf numFmtId="0" fontId="23" fillId="0" borderId="0" xfId="13" applyFont="1" applyAlignment="1">
      <alignment horizontal="right" vertical="center"/>
    </xf>
    <xf numFmtId="0" fontId="2" fillId="0" borderId="0" xfId="13" applyAlignment="1">
      <alignment horizontal="left" vertical="center"/>
    </xf>
    <xf numFmtId="0" fontId="2" fillId="0" borderId="2" xfId="13" applyBorder="1" applyAlignment="1">
      <alignment horizontal="center" vertical="center" wrapText="1"/>
    </xf>
    <xf numFmtId="0" fontId="2" fillId="0" borderId="2" xfId="13" applyBorder="1" applyAlignment="1">
      <alignment vertical="center" wrapText="1"/>
    </xf>
    <xf numFmtId="0" fontId="2" fillId="0" borderId="5" xfId="7" applyFont="1" applyBorder="1">
      <alignment vertical="center"/>
    </xf>
    <xf numFmtId="0" fontId="20" fillId="0" borderId="5" xfId="13" applyFont="1" applyBorder="1" applyAlignment="1" applyProtection="1">
      <alignment horizontal="center" vertical="center" wrapText="1"/>
      <protection locked="0"/>
    </xf>
    <xf numFmtId="0" fontId="20" fillId="0" borderId="5" xfId="13" applyFont="1" applyBorder="1" applyAlignment="1">
      <alignment horizontal="center" vertical="center" wrapText="1"/>
    </xf>
    <xf numFmtId="0" fontId="28" fillId="0" borderId="5" xfId="13" applyFont="1" applyBorder="1" applyAlignment="1" applyProtection="1">
      <alignment horizontal="center" vertical="center" wrapText="1"/>
      <protection locked="0"/>
    </xf>
    <xf numFmtId="0" fontId="20" fillId="0" borderId="5" xfId="13" applyFont="1" applyBorder="1" applyAlignment="1" applyProtection="1">
      <alignment horizontal="left" vertical="center" wrapText="1"/>
      <protection locked="0"/>
    </xf>
    <xf numFmtId="0" fontId="2" fillId="0" borderId="0" xfId="13" applyAlignment="1">
      <alignment horizontal="left" vertical="center" wrapText="1"/>
    </xf>
    <xf numFmtId="0" fontId="2" fillId="0" borderId="0" xfId="13" applyAlignment="1" applyProtection="1">
      <alignment horizontal="left" vertical="center" wrapText="1"/>
      <protection locked="0"/>
    </xf>
    <xf numFmtId="0" fontId="2" fillId="0" borderId="0" xfId="13" applyAlignment="1">
      <alignment horizontal="right" vertical="center"/>
    </xf>
    <xf numFmtId="0" fontId="23" fillId="0" borderId="0" xfId="13" applyFont="1">
      <alignment vertical="center"/>
    </xf>
    <xf numFmtId="0" fontId="2" fillId="0" borderId="0" xfId="13" applyAlignment="1">
      <alignment vertical="center" wrapText="1"/>
    </xf>
    <xf numFmtId="0" fontId="7" fillId="0" borderId="0" xfId="7" applyFont="1">
      <alignment vertical="center"/>
    </xf>
    <xf numFmtId="0" fontId="2" fillId="0" borderId="5" xfId="14" applyFont="1" applyBorder="1" applyAlignment="1">
      <alignment horizontal="center" vertical="center" wrapText="1"/>
    </xf>
    <xf numFmtId="0" fontId="7" fillId="0" borderId="5" xfId="14" applyFont="1" applyBorder="1">
      <alignment vertical="center"/>
    </xf>
    <xf numFmtId="0" fontId="30" fillId="0" borderId="0" xfId="7" applyFont="1">
      <alignment vertical="center"/>
    </xf>
    <xf numFmtId="0" fontId="29" fillId="0" borderId="0" xfId="7" applyFont="1">
      <alignment vertical="center"/>
    </xf>
    <xf numFmtId="0" fontId="2" fillId="0" borderId="5" xfId="14" applyFont="1" applyBorder="1">
      <alignment vertical="center"/>
    </xf>
    <xf numFmtId="49" fontId="2" fillId="0" borderId="0" xfId="7" quotePrefix="1" applyNumberFormat="1" applyFont="1" applyAlignment="1">
      <alignment horizontal="right" vertical="center"/>
    </xf>
    <xf numFmtId="0" fontId="2" fillId="0" borderId="0" xfId="7" quotePrefix="1" applyFont="1" applyAlignment="1">
      <alignment horizontal="right" vertical="center"/>
    </xf>
    <xf numFmtId="0" fontId="30" fillId="0" borderId="0" xfId="14" applyFont="1">
      <alignment vertical="center"/>
    </xf>
    <xf numFmtId="0" fontId="2" fillId="0" borderId="0" xfId="14" applyFont="1">
      <alignment vertical="center"/>
    </xf>
    <xf numFmtId="0" fontId="2" fillId="0" borderId="5" xfId="14" applyFont="1" applyBorder="1" applyAlignment="1">
      <alignment horizontal="center" vertical="top"/>
    </xf>
    <xf numFmtId="0" fontId="2" fillId="0" borderId="11" xfId="14" applyFont="1" applyBorder="1" applyAlignment="1">
      <alignment horizontal="center" vertical="center" wrapText="1"/>
    </xf>
    <xf numFmtId="0" fontId="2" fillId="0" borderId="11" xfId="14" applyFont="1" applyBorder="1" applyAlignment="1">
      <alignment horizontal="center" vertical="center"/>
    </xf>
    <xf numFmtId="0" fontId="2" fillId="0" borderId="11" xfId="14" applyFont="1" applyBorder="1" applyAlignment="1">
      <alignment horizontal="center" shrinkToFit="1"/>
    </xf>
    <xf numFmtId="0" fontId="2" fillId="0" borderId="0" xfId="14" applyFont="1" applyAlignment="1">
      <alignment horizontal="right" vertical="center"/>
    </xf>
    <xf numFmtId="0" fontId="2" fillId="0" borderId="84" xfId="10" applyBorder="1" applyAlignment="1">
      <alignment horizontal="center" vertical="center"/>
    </xf>
    <xf numFmtId="0" fontId="2" fillId="0" borderId="85" xfId="10" applyBorder="1" applyAlignment="1">
      <alignment horizontal="left" vertical="center"/>
    </xf>
    <xf numFmtId="0" fontId="2" fillId="0" borderId="88" xfId="10" applyBorder="1" applyAlignment="1">
      <alignment horizontal="left" vertical="center" wrapText="1"/>
    </xf>
    <xf numFmtId="0" fontId="6" fillId="0" borderId="70" xfId="11" applyFont="1" applyBorder="1" applyAlignment="1">
      <alignment vertical="center" wrapText="1"/>
    </xf>
    <xf numFmtId="0" fontId="6" fillId="0" borderId="76" xfId="11" applyFont="1" applyBorder="1" applyAlignment="1">
      <alignment horizontal="center" vertical="center" wrapText="1"/>
    </xf>
    <xf numFmtId="0" fontId="6" fillId="0" borderId="67" xfId="11" applyFont="1" applyBorder="1" applyAlignment="1">
      <alignment vertical="center" wrapText="1"/>
    </xf>
    <xf numFmtId="0" fontId="6" fillId="0" borderId="69" xfId="11" applyFont="1" applyBorder="1" applyAlignment="1">
      <alignment vertical="center" wrapText="1"/>
    </xf>
    <xf numFmtId="0" fontId="6" fillId="0" borderId="78" xfId="11" applyFont="1" applyBorder="1" applyAlignment="1">
      <alignment vertical="center" wrapText="1"/>
    </xf>
    <xf numFmtId="0" fontId="6" fillId="0" borderId="68" xfId="11" applyFont="1" applyBorder="1" applyAlignment="1">
      <alignment vertical="center" wrapText="1"/>
    </xf>
    <xf numFmtId="0" fontId="2" fillId="0" borderId="89" xfId="10" applyBorder="1" applyAlignment="1">
      <alignment vertical="center"/>
    </xf>
    <xf numFmtId="0" fontId="2" fillId="0" borderId="48" xfId="7" applyFont="1" applyBorder="1" applyAlignment="1">
      <alignment horizontal="distributed" vertical="center" justifyLastLine="1"/>
    </xf>
    <xf numFmtId="0" fontId="2" fillId="0" borderId="44" xfId="7" applyFont="1" applyBorder="1" applyAlignment="1">
      <alignment horizontal="distributed" vertical="center" justifyLastLine="1"/>
    </xf>
    <xf numFmtId="0" fontId="2" fillId="0" borderId="43" xfId="7" applyFont="1" applyBorder="1" applyAlignment="1">
      <alignment horizontal="distributed" vertical="center" justifyLastLine="1"/>
    </xf>
    <xf numFmtId="0" fontId="2" fillId="0" borderId="16" xfId="7" applyFont="1" applyBorder="1" applyAlignment="1">
      <alignment horizontal="distributed" vertical="center" justifyLastLine="1"/>
    </xf>
    <xf numFmtId="0" fontId="2" fillId="0" borderId="0" xfId="7" applyFont="1" applyAlignment="1">
      <alignment horizontal="right" vertical="center"/>
    </xf>
    <xf numFmtId="49" fontId="6" fillId="0" borderId="0" xfId="7" applyNumberFormat="1" applyFont="1" applyAlignment="1">
      <alignment horizontal="right" vertical="center"/>
    </xf>
    <xf numFmtId="0" fontId="7" fillId="0" borderId="0" xfId="7" applyFont="1" applyAlignment="1">
      <alignment horizontal="center" vertical="center"/>
    </xf>
    <xf numFmtId="0" fontId="2" fillId="0" borderId="24" xfId="7" applyFont="1" applyBorder="1" applyAlignment="1">
      <alignment horizontal="distributed" vertical="center" justifyLastLine="1"/>
    </xf>
    <xf numFmtId="0" fontId="6" fillId="0" borderId="0" xfId="7" applyFont="1" applyAlignment="1">
      <alignment horizontal="center" vertical="center"/>
    </xf>
    <xf numFmtId="0" fontId="6" fillId="0" borderId="0" xfId="0" applyFont="1" applyFill="1" applyAlignment="1">
      <alignment horizontal="left" vertical="center" wrapText="1"/>
    </xf>
    <xf numFmtId="0" fontId="6" fillId="0" borderId="0" xfId="0" applyFont="1" applyFill="1" applyAlignment="1">
      <alignment vertical="center" wrapText="1"/>
    </xf>
    <xf numFmtId="0" fontId="6" fillId="0" borderId="0" xfId="0" applyFont="1" applyFill="1">
      <alignment vertical="center"/>
    </xf>
    <xf numFmtId="0" fontId="20" fillId="0" borderId="0" xfId="0" applyFont="1" applyFill="1" applyAlignment="1">
      <alignment vertical="center" wrapText="1"/>
    </xf>
    <xf numFmtId="0" fontId="6" fillId="0" borderId="0" xfId="0" applyFont="1" applyFill="1" applyBorder="1" applyAlignment="1">
      <alignment vertical="center" wrapText="1"/>
    </xf>
    <xf numFmtId="0" fontId="20" fillId="0" borderId="0" xfId="0" applyFont="1" applyFill="1" applyBorder="1" applyAlignment="1">
      <alignment vertical="center" wrapText="1"/>
    </xf>
    <xf numFmtId="0" fontId="32" fillId="0" borderId="0" xfId="0" applyFont="1" applyFill="1" applyBorder="1" applyAlignment="1">
      <alignment vertical="center" wrapText="1"/>
    </xf>
    <xf numFmtId="0" fontId="0" fillId="0" borderId="0" xfId="0" applyFont="1" applyAlignment="1">
      <alignment vertical="center" wrapText="1"/>
    </xf>
    <xf numFmtId="0" fontId="0" fillId="0" borderId="0" xfId="0" applyFont="1" applyFill="1" applyBorder="1" applyAlignment="1">
      <alignment vertical="center" wrapText="1"/>
    </xf>
    <xf numFmtId="0" fontId="0" fillId="0" borderId="0" xfId="0" applyFont="1" applyFill="1" applyAlignment="1">
      <alignment vertical="center" wrapText="1"/>
    </xf>
    <xf numFmtId="0" fontId="32" fillId="0" borderId="0" xfId="0" applyFont="1" applyFill="1" applyBorder="1">
      <alignment vertical="center"/>
    </xf>
    <xf numFmtId="0" fontId="32" fillId="2" borderId="0" xfId="0" applyFont="1" applyFill="1" applyBorder="1" applyAlignment="1">
      <alignment vertical="center" wrapText="1"/>
    </xf>
    <xf numFmtId="0" fontId="2" fillId="0" borderId="5" xfId="7" applyFont="1" applyBorder="1" applyAlignment="1">
      <alignment horizontal="distributed" vertical="center" justifyLastLine="1"/>
    </xf>
    <xf numFmtId="0" fontId="2" fillId="0" borderId="12" xfId="7" applyFont="1" applyBorder="1" applyAlignment="1">
      <alignment horizontal="distributed" vertical="center" justifyLastLine="1"/>
    </xf>
    <xf numFmtId="0" fontId="0" fillId="2" borderId="0" xfId="0" applyFont="1" applyFill="1" applyAlignment="1">
      <alignment vertical="center" wrapText="1"/>
    </xf>
    <xf numFmtId="0" fontId="6" fillId="7" borderId="26" xfId="8" applyFont="1" applyFill="1" applyBorder="1" applyAlignment="1" applyProtection="1">
      <alignment horizontal="left" vertical="center" wrapText="1"/>
      <protection locked="0"/>
    </xf>
    <xf numFmtId="0" fontId="2" fillId="7" borderId="5" xfId="0" applyFont="1" applyFill="1" applyBorder="1" applyAlignment="1" applyProtection="1">
      <alignment vertical="center" wrapText="1"/>
      <protection locked="0"/>
    </xf>
    <xf numFmtId="0" fontId="6" fillId="7" borderId="27" xfId="8" applyFont="1" applyFill="1" applyBorder="1" applyAlignment="1" applyProtection="1">
      <alignment horizontal="left" vertical="center" wrapText="1"/>
      <protection locked="0"/>
    </xf>
    <xf numFmtId="0" fontId="2" fillId="0" borderId="0" xfId="7" applyFont="1" applyBorder="1" applyAlignment="1">
      <alignment horizontal="center" vertical="center"/>
    </xf>
    <xf numFmtId="177" fontId="2" fillId="0" borderId="86" xfId="12" applyNumberFormat="1" applyFill="1" applyBorder="1" applyAlignment="1">
      <alignment vertical="center"/>
    </xf>
    <xf numFmtId="177" fontId="2" fillId="0" borderId="87" xfId="12" applyNumberFormat="1" applyFill="1" applyBorder="1" applyAlignment="1">
      <alignment vertical="center"/>
    </xf>
    <xf numFmtId="177" fontId="2" fillId="0" borderId="87" xfId="12" applyNumberFormat="1" applyFill="1" applyBorder="1" applyAlignment="1" applyProtection="1">
      <alignment vertical="center"/>
      <protection locked="0"/>
    </xf>
    <xf numFmtId="177" fontId="2" fillId="0" borderId="58" xfId="12" applyNumberFormat="1" applyFill="1" applyBorder="1" applyAlignment="1">
      <alignment vertical="center"/>
    </xf>
    <xf numFmtId="177" fontId="2" fillId="0" borderId="36" xfId="12" applyNumberFormat="1" applyFill="1" applyBorder="1" applyAlignment="1">
      <alignment vertical="center"/>
    </xf>
    <xf numFmtId="0" fontId="2" fillId="0" borderId="87" xfId="7" applyFont="1" applyFill="1" applyBorder="1">
      <alignment vertical="center"/>
    </xf>
    <xf numFmtId="0" fontId="2" fillId="0" borderId="37" xfId="7" applyFont="1" applyFill="1" applyBorder="1">
      <alignment vertical="center"/>
    </xf>
    <xf numFmtId="0" fontId="2" fillId="0" borderId="58" xfId="7" applyFont="1" applyFill="1" applyBorder="1">
      <alignment vertical="center"/>
    </xf>
    <xf numFmtId="177" fontId="2" fillId="0" borderId="36" xfId="7" applyNumberFormat="1" applyFont="1" applyFill="1" applyBorder="1">
      <alignment vertical="center"/>
    </xf>
    <xf numFmtId="177" fontId="2" fillId="0" borderId="12" xfId="12" applyNumberFormat="1" applyFill="1" applyBorder="1" applyAlignment="1">
      <alignment vertical="center"/>
    </xf>
    <xf numFmtId="177" fontId="2" fillId="0" borderId="5" xfId="12" applyNumberFormat="1" applyFill="1" applyBorder="1" applyAlignment="1">
      <alignment vertical="center"/>
    </xf>
    <xf numFmtId="177" fontId="2" fillId="0" borderId="5" xfId="12" applyNumberFormat="1" applyFill="1" applyBorder="1" applyAlignment="1" applyProtection="1">
      <alignment vertical="center"/>
      <protection locked="0"/>
    </xf>
    <xf numFmtId="177" fontId="2" fillId="0" borderId="8" xfId="12" applyNumberFormat="1" applyFill="1" applyBorder="1" applyAlignment="1">
      <alignment vertical="center"/>
    </xf>
    <xf numFmtId="177" fontId="2" fillId="0" borderId="45" xfId="12" applyNumberFormat="1" applyFill="1" applyBorder="1" applyAlignment="1">
      <alignment vertical="center"/>
    </xf>
    <xf numFmtId="0" fontId="2" fillId="0" borderId="5" xfId="7" applyFont="1" applyFill="1" applyBorder="1">
      <alignment vertical="center"/>
    </xf>
    <xf numFmtId="0" fontId="2" fillId="0" borderId="46" xfId="7" applyFont="1" applyFill="1" applyBorder="1">
      <alignment vertical="center"/>
    </xf>
    <xf numFmtId="0" fontId="2" fillId="0" borderId="12" xfId="7" applyFont="1" applyFill="1" applyBorder="1">
      <alignment vertical="center"/>
    </xf>
    <xf numFmtId="0" fontId="2" fillId="0" borderId="8" xfId="7" applyFont="1" applyFill="1" applyBorder="1">
      <alignment vertical="center"/>
    </xf>
    <xf numFmtId="0" fontId="2" fillId="0" borderId="45" xfId="7" applyFont="1" applyFill="1" applyBorder="1">
      <alignment vertical="center"/>
    </xf>
    <xf numFmtId="177" fontId="2" fillId="0" borderId="82" xfId="12" applyNumberFormat="1" applyFill="1" applyBorder="1" applyAlignment="1">
      <alignment vertical="center"/>
    </xf>
    <xf numFmtId="177" fontId="2" fillId="0" borderId="83" xfId="12" applyNumberFormat="1" applyFill="1" applyBorder="1" applyAlignment="1">
      <alignment vertical="center"/>
    </xf>
    <xf numFmtId="177" fontId="2" fillId="0" borderId="60" xfId="12" applyNumberFormat="1" applyFill="1" applyBorder="1" applyAlignment="1">
      <alignment vertical="center"/>
    </xf>
    <xf numFmtId="177" fontId="2" fillId="0" borderId="81" xfId="12" applyNumberFormat="1" applyFill="1" applyBorder="1" applyAlignment="1">
      <alignment vertical="center"/>
    </xf>
    <xf numFmtId="0" fontId="2" fillId="0" borderId="83" xfId="7" applyFont="1" applyFill="1" applyBorder="1">
      <alignment vertical="center"/>
    </xf>
    <xf numFmtId="0" fontId="2" fillId="0" borderId="61" xfId="7" applyFont="1" applyFill="1" applyBorder="1">
      <alignment vertical="center"/>
    </xf>
    <xf numFmtId="0" fontId="2" fillId="0" borderId="82" xfId="7" applyFont="1" applyFill="1" applyBorder="1">
      <alignment vertical="center"/>
    </xf>
    <xf numFmtId="0" fontId="2" fillId="0" borderId="60" xfId="7" applyFont="1" applyFill="1" applyBorder="1">
      <alignment vertical="center"/>
    </xf>
    <xf numFmtId="0" fontId="2" fillId="0" borderId="81" xfId="7" applyFont="1" applyFill="1" applyBorder="1">
      <alignment vertical="center"/>
    </xf>
    <xf numFmtId="0" fontId="6" fillId="6" borderId="27" xfId="8" applyFont="1" applyFill="1" applyBorder="1" applyAlignment="1" applyProtection="1">
      <alignment horizontal="left" vertical="center" wrapText="1"/>
      <protection locked="0"/>
    </xf>
    <xf numFmtId="0" fontId="6" fillId="6" borderId="28" xfId="8" applyFont="1" applyFill="1" applyBorder="1" applyAlignment="1" applyProtection="1">
      <alignment horizontal="left" vertical="center" wrapText="1"/>
      <protection locked="0"/>
    </xf>
    <xf numFmtId="0" fontId="6" fillId="6" borderId="29" xfId="8" applyFont="1" applyFill="1" applyBorder="1" applyAlignment="1" applyProtection="1">
      <alignment horizontal="left" vertical="center" wrapText="1"/>
      <protection locked="0"/>
    </xf>
    <xf numFmtId="0" fontId="0" fillId="0" borderId="2" xfId="14" applyFont="1" applyBorder="1" applyAlignment="1">
      <alignment horizontal="center" vertical="top"/>
    </xf>
    <xf numFmtId="0" fontId="20" fillId="6" borderId="5" xfId="13" applyFont="1" applyFill="1" applyBorder="1" applyAlignment="1" applyProtection="1">
      <alignment horizontal="center" vertical="center" wrapText="1"/>
      <protection locked="0"/>
    </xf>
    <xf numFmtId="0" fontId="2" fillId="6" borderId="5" xfId="13" applyFill="1" applyBorder="1" applyAlignment="1" applyProtection="1">
      <alignment horizontal="left" vertical="center" wrapText="1"/>
      <protection locked="0"/>
    </xf>
    <xf numFmtId="0" fontId="28" fillId="6" borderId="5" xfId="13" applyFont="1" applyFill="1" applyBorder="1" applyAlignment="1" applyProtection="1">
      <alignment horizontal="center" vertical="center" wrapText="1"/>
      <protection locked="0"/>
    </xf>
    <xf numFmtId="0" fontId="20" fillId="6" borderId="5" xfId="13" applyFont="1" applyFill="1" applyBorder="1" applyAlignment="1" applyProtection="1">
      <alignment horizontal="left" vertical="center" wrapText="1"/>
      <protection locked="0"/>
    </xf>
    <xf numFmtId="0" fontId="0" fillId="6" borderId="5" xfId="0" applyFont="1" applyFill="1" applyBorder="1" applyAlignment="1" applyProtection="1">
      <alignment vertical="center" wrapText="1"/>
      <protection locked="0"/>
    </xf>
    <xf numFmtId="14" fontId="0" fillId="6" borderId="8" xfId="0" applyNumberFormat="1" applyFont="1" applyFill="1" applyBorder="1" applyProtection="1">
      <alignment vertical="center"/>
      <protection locked="0"/>
    </xf>
    <xf numFmtId="176" fontId="0" fillId="6" borderId="21" xfId="0" applyNumberFormat="1" applyFont="1" applyFill="1" applyBorder="1" applyAlignment="1" applyProtection="1">
      <alignment vertical="center" wrapText="1"/>
      <protection locked="0"/>
    </xf>
    <xf numFmtId="0" fontId="0" fillId="6" borderId="10" xfId="0" applyFont="1" applyFill="1" applyBorder="1" applyAlignment="1" applyProtection="1">
      <alignment horizontal="center" vertical="center" wrapText="1"/>
      <protection locked="0"/>
    </xf>
    <xf numFmtId="38" fontId="2" fillId="0" borderId="86" xfId="7" applyNumberFormat="1" applyFont="1" applyFill="1" applyBorder="1">
      <alignment vertical="center"/>
    </xf>
    <xf numFmtId="0" fontId="33" fillId="6" borderId="5" xfId="13" applyFont="1" applyFill="1" applyBorder="1" applyAlignment="1" applyProtection="1">
      <alignment horizontal="center" vertical="center" wrapText="1"/>
      <protection locked="0"/>
    </xf>
    <xf numFmtId="0" fontId="0" fillId="6" borderId="5" xfId="0" applyFont="1" applyFill="1" applyBorder="1" applyProtection="1">
      <alignment vertical="center"/>
      <protection locked="0"/>
    </xf>
    <xf numFmtId="9" fontId="0" fillId="6" borderId="12" xfId="1" applyFont="1" applyFill="1" applyBorder="1" applyProtection="1">
      <alignment vertical="center"/>
      <protection locked="0"/>
    </xf>
    <xf numFmtId="0" fontId="2" fillId="0" borderId="5" xfId="14" applyFont="1" applyBorder="1" applyAlignment="1">
      <alignment vertical="center" wrapText="1"/>
    </xf>
    <xf numFmtId="0" fontId="0" fillId="0" borderId="5" xfId="0" applyFont="1" applyBorder="1" applyAlignment="1" applyProtection="1">
      <alignment horizontal="center" vertical="center"/>
    </xf>
    <xf numFmtId="0" fontId="0" fillId="6" borderId="5" xfId="0" applyFont="1" applyFill="1" applyBorder="1" applyAlignment="1" applyProtection="1">
      <alignment horizontal="center" vertical="center" wrapText="1"/>
      <protection locked="0"/>
    </xf>
    <xf numFmtId="0" fontId="0" fillId="6" borderId="21" xfId="1" applyNumberFormat="1" applyFont="1" applyFill="1" applyBorder="1" applyProtection="1">
      <alignment vertical="center"/>
      <protection locked="0"/>
    </xf>
    <xf numFmtId="0" fontId="34" fillId="0" borderId="10"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179" fontId="34" fillId="0" borderId="10" xfId="1" applyNumberFormat="1" applyFont="1" applyFill="1" applyBorder="1" applyAlignment="1" applyProtection="1">
      <alignment horizontal="center" vertical="center"/>
    </xf>
    <xf numFmtId="0" fontId="6" fillId="6" borderId="27" xfId="7" applyFont="1" applyFill="1" applyBorder="1" applyAlignment="1" applyProtection="1">
      <alignment horizontal="left" vertical="center"/>
      <protection locked="0"/>
    </xf>
    <xf numFmtId="38" fontId="6" fillId="6" borderId="27" xfId="2" applyFont="1" applyFill="1" applyBorder="1" applyAlignment="1" applyProtection="1">
      <alignment vertical="center"/>
      <protection locked="0"/>
    </xf>
    <xf numFmtId="38" fontId="6" fillId="6" borderId="26" xfId="2" applyFont="1" applyFill="1" applyBorder="1" applyAlignment="1" applyProtection="1">
      <alignment vertical="center"/>
      <protection locked="0"/>
    </xf>
    <xf numFmtId="0" fontId="6" fillId="6" borderId="30" xfId="7" applyFont="1" applyFill="1" applyBorder="1" applyAlignment="1" applyProtection="1">
      <alignment horizontal="left" vertical="center"/>
      <protection locked="0"/>
    </xf>
    <xf numFmtId="0" fontId="6" fillId="0" borderId="26" xfId="8" applyFont="1" applyBorder="1" applyAlignment="1" applyProtection="1">
      <alignment horizontal="left" vertical="center" wrapText="1"/>
    </xf>
    <xf numFmtId="0" fontId="6" fillId="6" borderId="5" xfId="7" applyFont="1" applyFill="1" applyBorder="1" applyProtection="1">
      <alignment vertical="center"/>
      <protection locked="0"/>
    </xf>
    <xf numFmtId="0" fontId="2" fillId="6" borderId="5" xfId="14" applyFont="1" applyFill="1" applyBorder="1" applyProtection="1">
      <alignment vertical="center"/>
      <protection locked="0"/>
    </xf>
    <xf numFmtId="0" fontId="2" fillId="6" borderId="5" xfId="14" applyFont="1" applyFill="1" applyBorder="1" applyAlignment="1" applyProtection="1">
      <alignment horizontal="center" vertical="top"/>
      <protection locked="0"/>
    </xf>
    <xf numFmtId="0" fontId="2" fillId="6" borderId="8" xfId="14" applyFont="1" applyFill="1" applyBorder="1" applyProtection="1">
      <alignment vertical="center"/>
      <protection locked="0"/>
    </xf>
    <xf numFmtId="0" fontId="2" fillId="6" borderId="8" xfId="14" applyFont="1" applyFill="1" applyBorder="1" applyAlignment="1" applyProtection="1">
      <alignment vertical="top" wrapText="1"/>
      <protection locked="0"/>
    </xf>
    <xf numFmtId="0" fontId="35" fillId="6" borderId="8" xfId="14" applyFont="1" applyFill="1" applyBorder="1" applyAlignment="1" applyProtection="1">
      <alignment horizontal="center" vertical="center" wrapText="1"/>
      <protection locked="0"/>
    </xf>
    <xf numFmtId="0" fontId="7" fillId="6" borderId="5" xfId="14" applyFont="1" applyFill="1" applyBorder="1" applyProtection="1">
      <alignment vertical="center"/>
      <protection locked="0"/>
    </xf>
    <xf numFmtId="0" fontId="2" fillId="6" borderId="5" xfId="7" applyFont="1" applyFill="1" applyBorder="1" applyProtection="1">
      <alignment vertical="center"/>
      <protection locked="0"/>
    </xf>
    <xf numFmtId="0" fontId="16" fillId="0" borderId="26" xfId="8" applyFont="1" applyBorder="1" applyAlignment="1" applyProtection="1">
      <alignment horizontal="left" vertical="center" wrapText="1"/>
    </xf>
    <xf numFmtId="0" fontId="16" fillId="7" borderId="26" xfId="8" applyFont="1" applyFill="1" applyBorder="1" applyAlignment="1" applyProtection="1">
      <alignment horizontal="left" vertical="center" wrapText="1"/>
    </xf>
    <xf numFmtId="0" fontId="16" fillId="0" borderId="27" xfId="8" applyFont="1" applyBorder="1" applyAlignment="1" applyProtection="1">
      <alignment horizontal="left" vertical="center" wrapText="1"/>
    </xf>
    <xf numFmtId="0" fontId="15" fillId="7" borderId="5" xfId="0" applyFont="1" applyFill="1" applyBorder="1" applyAlignment="1" applyProtection="1">
      <alignment vertical="center" wrapText="1"/>
    </xf>
    <xf numFmtId="0" fontId="16" fillId="0" borderId="28" xfId="8" applyFont="1" applyBorder="1" applyAlignment="1" applyProtection="1">
      <alignment horizontal="left" vertical="center" wrapText="1"/>
    </xf>
    <xf numFmtId="0" fontId="16" fillId="0" borderId="29" xfId="8" applyFont="1" applyBorder="1" applyAlignment="1" applyProtection="1">
      <alignment horizontal="left" vertical="center" wrapText="1"/>
    </xf>
    <xf numFmtId="0" fontId="16" fillId="0" borderId="27" xfId="7" applyFont="1" applyBorder="1" applyAlignment="1" applyProtection="1">
      <alignment horizontal="left" vertical="center"/>
    </xf>
    <xf numFmtId="38" fontId="16" fillId="0" borderId="27" xfId="2" applyFont="1" applyFill="1" applyBorder="1" applyAlignment="1" applyProtection="1">
      <alignment vertical="center"/>
    </xf>
    <xf numFmtId="0" fontId="16" fillId="0" borderId="30" xfId="7" applyFont="1" applyBorder="1" applyAlignment="1" applyProtection="1">
      <alignment horizontal="left" vertical="center"/>
    </xf>
    <xf numFmtId="178" fontId="5" fillId="6" borderId="0" xfId="15" applyNumberFormat="1" applyFont="1" applyFill="1" applyAlignment="1" applyProtection="1">
      <alignment horizontal="right" vertical="center"/>
      <protection locked="0"/>
    </xf>
    <xf numFmtId="0" fontId="2" fillId="0" borderId="5" xfId="7" applyFont="1" applyBorder="1" applyProtection="1">
      <alignment vertical="center"/>
    </xf>
    <xf numFmtId="0" fontId="20" fillId="0" borderId="5" xfId="13" applyFont="1" applyBorder="1" applyAlignment="1" applyProtection="1">
      <alignment horizontal="center" vertical="center" wrapText="1"/>
    </xf>
    <xf numFmtId="0" fontId="2" fillId="0" borderId="5" xfId="13" applyBorder="1" applyAlignment="1" applyProtection="1">
      <alignment horizontal="left" vertical="center" wrapText="1"/>
    </xf>
    <xf numFmtId="0" fontId="20" fillId="5" borderId="5" xfId="13" applyFont="1" applyFill="1" applyBorder="1" applyAlignment="1" applyProtection="1">
      <alignment horizontal="center" vertical="center" wrapText="1"/>
      <protection locked="0"/>
    </xf>
    <xf numFmtId="0" fontId="2" fillId="5" borderId="5" xfId="13" applyFill="1" applyBorder="1" applyAlignment="1" applyProtection="1">
      <alignment horizontal="left" vertical="center" wrapText="1"/>
      <protection locked="0"/>
    </xf>
    <xf numFmtId="0" fontId="29" fillId="0" borderId="0" xfId="16" applyFont="1">
      <alignment vertical="center"/>
    </xf>
    <xf numFmtId="3" fontId="37" fillId="0" borderId="0" xfId="15" applyNumberFormat="1" applyFont="1"/>
    <xf numFmtId="0" fontId="29" fillId="0" borderId="0" xfId="15" applyFont="1"/>
    <xf numFmtId="3" fontId="29" fillId="0" borderId="90" xfId="15" applyNumberFormat="1" applyFont="1" applyBorder="1" applyAlignment="1">
      <alignment horizontal="center"/>
    </xf>
    <xf numFmtId="3" fontId="29" fillId="0" borderId="91" xfId="15" applyNumberFormat="1" applyFont="1" applyBorder="1" applyAlignment="1">
      <alignment horizontal="center"/>
    </xf>
    <xf numFmtId="0" fontId="29" fillId="0" borderId="7" xfId="16" applyFont="1" applyBorder="1">
      <alignment vertical="center"/>
    </xf>
    <xf numFmtId="3" fontId="29" fillId="0" borderId="79" xfId="15" applyNumberFormat="1" applyFont="1" applyBorder="1"/>
    <xf numFmtId="3" fontId="29" fillId="0" borderId="0" xfId="15" applyNumberFormat="1" applyFont="1" applyAlignment="1">
      <alignment vertical="top"/>
    </xf>
    <xf numFmtId="3" fontId="29" fillId="0" borderId="0" xfId="15" applyNumberFormat="1" applyFont="1"/>
    <xf numFmtId="3" fontId="29" fillId="0" borderId="92" xfId="15" applyNumberFormat="1" applyFont="1" applyBorder="1"/>
    <xf numFmtId="3" fontId="29" fillId="0" borderId="6" xfId="15" applyNumberFormat="1" applyFont="1" applyBorder="1"/>
    <xf numFmtId="3" fontId="29" fillId="0" borderId="93" xfId="15" applyNumberFormat="1" applyFont="1" applyBorder="1"/>
    <xf numFmtId="3" fontId="37" fillId="0" borderId="94" xfId="15" applyNumberFormat="1" applyFont="1" applyBorder="1" applyAlignment="1">
      <alignment wrapText="1"/>
    </xf>
    <xf numFmtId="3" fontId="37" fillId="0" borderId="17" xfId="15" applyNumberFormat="1" applyFont="1" applyBorder="1" applyAlignment="1">
      <alignment wrapText="1"/>
    </xf>
    <xf numFmtId="3" fontId="29" fillId="0" borderId="91" xfId="15" applyNumberFormat="1" applyFont="1" applyBorder="1"/>
    <xf numFmtId="3" fontId="29" fillId="0" borderId="95" xfId="15" applyNumberFormat="1" applyFont="1" applyBorder="1"/>
    <xf numFmtId="3" fontId="29" fillId="0" borderId="80" xfId="15" applyNumberFormat="1" applyFont="1" applyBorder="1"/>
    <xf numFmtId="3" fontId="29" fillId="0" borderId="17" xfId="15" applyNumberFormat="1" applyFont="1" applyBorder="1"/>
    <xf numFmtId="3" fontId="29" fillId="0" borderId="0" xfId="15" applyNumberFormat="1" applyFont="1" applyAlignment="1">
      <alignment vertical="center"/>
    </xf>
    <xf numFmtId="0" fontId="29" fillId="0" borderId="6" xfId="16" applyFont="1" applyBorder="1">
      <alignment vertical="center"/>
    </xf>
    <xf numFmtId="3" fontId="29" fillId="0" borderId="96" xfId="15" applyNumberFormat="1" applyFont="1" applyBorder="1"/>
    <xf numFmtId="3" fontId="37" fillId="0" borderId="2" xfId="15" applyNumberFormat="1" applyFont="1" applyBorder="1" applyAlignment="1">
      <alignment wrapText="1"/>
    </xf>
    <xf numFmtId="3" fontId="29" fillId="0" borderId="97" xfId="15" applyNumberFormat="1" applyFont="1" applyBorder="1" applyAlignment="1">
      <alignment vertical="center"/>
    </xf>
    <xf numFmtId="3" fontId="29" fillId="0" borderId="98" xfId="15" applyNumberFormat="1" applyFont="1" applyBorder="1" applyAlignment="1">
      <alignment vertical="center"/>
    </xf>
    <xf numFmtId="3" fontId="29" fillId="0" borderId="95" xfId="15" applyNumberFormat="1" applyFont="1" applyBorder="1" applyAlignment="1">
      <alignment shrinkToFit="1"/>
    </xf>
    <xf numFmtId="3" fontId="29" fillId="0" borderId="7" xfId="15" applyNumberFormat="1" applyFont="1" applyBorder="1"/>
    <xf numFmtId="3" fontId="29" fillId="0" borderId="16" xfId="15" applyNumberFormat="1" applyFont="1" applyBorder="1" applyAlignment="1">
      <alignment shrinkToFit="1"/>
    </xf>
    <xf numFmtId="3" fontId="29" fillId="0" borderId="98" xfId="15" applyNumberFormat="1" applyFont="1" applyBorder="1" applyAlignment="1">
      <alignment horizontal="center"/>
    </xf>
    <xf numFmtId="3" fontId="29" fillId="0" borderId="90" xfId="15" applyNumberFormat="1" applyFont="1" applyBorder="1"/>
    <xf numFmtId="3" fontId="29" fillId="0" borderId="98" xfId="15" applyNumberFormat="1" applyFont="1" applyBorder="1"/>
    <xf numFmtId="3" fontId="29" fillId="0" borderId="0" xfId="15" applyNumberFormat="1" applyFont="1" applyAlignment="1">
      <alignment horizontal="left"/>
    </xf>
    <xf numFmtId="3" fontId="29" fillId="0" borderId="0" xfId="15" applyNumberFormat="1" applyFont="1" applyAlignment="1">
      <alignment horizontal="center"/>
    </xf>
    <xf numFmtId="38" fontId="38" fillId="0" borderId="91" xfId="18" applyFont="1" applyFill="1" applyBorder="1" applyAlignment="1">
      <alignment vertical="center" shrinkToFit="1"/>
    </xf>
    <xf numFmtId="0" fontId="29" fillId="0" borderId="7" xfId="16" applyFont="1" applyFill="1" applyBorder="1">
      <alignment vertical="center"/>
    </xf>
    <xf numFmtId="38" fontId="38" fillId="6" borderId="91" xfId="18" applyFont="1" applyFill="1" applyBorder="1" applyAlignment="1">
      <alignment vertical="center" shrinkToFit="1"/>
    </xf>
    <xf numFmtId="38" fontId="38" fillId="6" borderId="91" xfId="18" applyFont="1" applyFill="1" applyBorder="1" applyAlignment="1">
      <alignment vertical="center" wrapText="1"/>
    </xf>
    <xf numFmtId="0" fontId="38" fillId="6" borderId="91" xfId="17" applyFont="1" applyFill="1" applyBorder="1" applyAlignment="1">
      <alignment vertical="center" wrapText="1"/>
    </xf>
    <xf numFmtId="38" fontId="38" fillId="6" borderId="91" xfId="18" applyFont="1" applyFill="1" applyBorder="1" applyAlignment="1" applyProtection="1">
      <alignment vertical="center" shrinkToFit="1"/>
      <protection locked="0"/>
    </xf>
    <xf numFmtId="38" fontId="38" fillId="6" borderId="91" xfId="18" applyFont="1" applyFill="1" applyBorder="1" applyAlignment="1" applyProtection="1">
      <alignment vertical="center" wrapText="1"/>
      <protection locked="0"/>
    </xf>
    <xf numFmtId="0" fontId="38" fillId="6" borderId="91" xfId="17" applyFont="1" applyFill="1" applyBorder="1" applyAlignment="1" applyProtection="1">
      <alignment vertical="center" wrapText="1"/>
      <protection locked="0"/>
    </xf>
    <xf numFmtId="0" fontId="0" fillId="0" borderId="0" xfId="16" applyFont="1">
      <alignment vertical="center"/>
    </xf>
    <xf numFmtId="0" fontId="29" fillId="0" borderId="0" xfId="16" applyFont="1" applyAlignment="1">
      <alignment horizontal="centerContinuous" vertical="center"/>
    </xf>
    <xf numFmtId="0" fontId="0" fillId="6" borderId="91" xfId="0" applyFont="1" applyFill="1" applyBorder="1" applyProtection="1">
      <alignment vertical="center"/>
      <protection locked="0"/>
    </xf>
    <xf numFmtId="0" fontId="0" fillId="6" borderId="102" xfId="0" applyFont="1" applyFill="1" applyBorder="1" applyProtection="1">
      <alignment vertical="center"/>
      <protection locked="0"/>
    </xf>
    <xf numFmtId="0" fontId="0" fillId="0" borderId="99" xfId="0" applyFont="1" applyFill="1" applyBorder="1" applyAlignment="1">
      <alignment horizontal="center" vertical="center" justifyLastLine="1"/>
    </xf>
    <xf numFmtId="0" fontId="15" fillId="8" borderId="5" xfId="0" applyFont="1" applyFill="1" applyBorder="1" applyAlignment="1" applyProtection="1">
      <alignment horizontal="center" vertical="center"/>
    </xf>
    <xf numFmtId="0" fontId="15" fillId="9" borderId="5" xfId="0" applyFont="1" applyFill="1" applyBorder="1" applyProtection="1">
      <alignment vertical="center"/>
    </xf>
    <xf numFmtId="0" fontId="15" fillId="9" borderId="5" xfId="0" applyFont="1" applyFill="1" applyBorder="1" applyAlignment="1" applyProtection="1">
      <alignment vertical="center" wrapText="1"/>
    </xf>
    <xf numFmtId="0" fontId="15" fillId="8" borderId="5" xfId="0" applyFont="1" applyFill="1" applyBorder="1" applyAlignment="1" applyProtection="1">
      <alignment vertical="center" wrapText="1"/>
    </xf>
    <xf numFmtId="0" fontId="15" fillId="10" borderId="5" xfId="0" applyFont="1" applyFill="1" applyBorder="1" applyAlignment="1" applyProtection="1">
      <alignment vertical="center" wrapText="1"/>
    </xf>
    <xf numFmtId="176" fontId="15" fillId="8" borderId="5" xfId="2" applyNumberFormat="1" applyFont="1" applyFill="1" applyBorder="1" applyProtection="1">
      <alignment vertical="center"/>
    </xf>
    <xf numFmtId="176" fontId="15" fillId="8" borderId="5" xfId="0" applyNumberFormat="1" applyFont="1" applyFill="1" applyBorder="1" applyProtection="1">
      <alignment vertical="center"/>
    </xf>
    <xf numFmtId="176" fontId="15" fillId="8" borderId="8" xfId="0" applyNumberFormat="1" applyFont="1" applyFill="1" applyBorder="1" applyProtection="1">
      <alignment vertical="center"/>
    </xf>
    <xf numFmtId="14" fontId="15" fillId="8" borderId="8" xfId="0" applyNumberFormat="1" applyFont="1" applyFill="1" applyBorder="1" applyProtection="1">
      <alignment vertical="center"/>
    </xf>
    <xf numFmtId="176" fontId="15" fillId="8" borderId="21" xfId="0" applyNumberFormat="1" applyFont="1" applyFill="1" applyBorder="1" applyAlignment="1" applyProtection="1">
      <alignment vertical="center" wrapText="1"/>
    </xf>
    <xf numFmtId="0" fontId="15" fillId="8" borderId="10" xfId="0" applyFont="1" applyFill="1" applyBorder="1" applyAlignment="1" applyProtection="1">
      <alignment horizontal="center" vertical="center" wrapText="1"/>
    </xf>
    <xf numFmtId="0" fontId="15" fillId="8" borderId="5" xfId="0" applyFont="1" applyFill="1" applyBorder="1" applyAlignment="1" applyProtection="1">
      <alignment horizontal="center" vertical="center" wrapText="1"/>
    </xf>
    <xf numFmtId="0" fontId="15" fillId="8" borderId="10" xfId="0" applyFont="1" applyFill="1" applyBorder="1" applyProtection="1">
      <alignment vertical="center"/>
    </xf>
    <xf numFmtId="0" fontId="15" fillId="8" borderId="5" xfId="0" applyFont="1" applyFill="1" applyBorder="1" applyProtection="1">
      <alignment vertical="center"/>
    </xf>
    <xf numFmtId="0" fontId="15" fillId="8" borderId="91" xfId="0" applyFont="1" applyFill="1" applyBorder="1" applyProtection="1">
      <alignment vertical="center"/>
    </xf>
    <xf numFmtId="0" fontId="15" fillId="8" borderId="102" xfId="0" applyFont="1" applyFill="1" applyBorder="1" applyProtection="1">
      <alignment vertical="center"/>
    </xf>
    <xf numFmtId="0" fontId="15" fillId="8" borderId="10" xfId="1" applyNumberFormat="1" applyFont="1" applyFill="1" applyBorder="1" applyProtection="1">
      <alignment vertical="center"/>
    </xf>
    <xf numFmtId="0" fontId="15" fillId="8" borderId="21" xfId="1" quotePrefix="1" applyNumberFormat="1" applyFont="1" applyFill="1" applyBorder="1" applyProtection="1">
      <alignment vertical="center"/>
    </xf>
    <xf numFmtId="9" fontId="16" fillId="8" borderId="12" xfId="1" applyFont="1" applyFill="1" applyBorder="1" applyAlignment="1" applyProtection="1">
      <alignment vertical="center" wrapText="1"/>
    </xf>
    <xf numFmtId="176" fontId="15" fillId="8" borderId="5" xfId="0" applyNumberFormat="1" applyFont="1" applyFill="1" applyBorder="1" applyAlignment="1" applyProtection="1">
      <alignment vertical="center" shrinkToFit="1"/>
    </xf>
    <xf numFmtId="9" fontId="15" fillId="8" borderId="12" xfId="1" applyFont="1" applyFill="1" applyBorder="1" applyProtection="1">
      <alignment vertical="center"/>
    </xf>
    <xf numFmtId="0" fontId="6" fillId="6" borderId="5" xfId="7" applyFont="1" applyFill="1" applyBorder="1">
      <alignment vertical="center"/>
    </xf>
    <xf numFmtId="0" fontId="22" fillId="0" borderId="0" xfId="7" applyFill="1" applyProtection="1">
      <alignment vertical="center"/>
    </xf>
    <xf numFmtId="0" fontId="24" fillId="0" borderId="0" xfId="7" applyFont="1" applyFill="1" applyProtection="1">
      <alignment vertical="center"/>
    </xf>
    <xf numFmtId="0" fontId="25" fillId="0" borderId="0" xfId="7" applyFont="1" applyFill="1" applyProtection="1">
      <alignment vertical="center"/>
    </xf>
    <xf numFmtId="0" fontId="2" fillId="0" borderId="0" xfId="10" applyFill="1" applyAlignment="1" applyProtection="1">
      <alignment vertical="center"/>
    </xf>
    <xf numFmtId="0" fontId="24" fillId="0" borderId="31" xfId="7" applyFont="1" applyFill="1" applyBorder="1" applyProtection="1">
      <alignment vertical="center"/>
    </xf>
    <xf numFmtId="0" fontId="24" fillId="0" borderId="31" xfId="7" applyFont="1" applyFill="1" applyBorder="1" applyAlignment="1" applyProtection="1">
      <alignment horizontal="right" vertical="center"/>
    </xf>
    <xf numFmtId="0" fontId="24" fillId="0" borderId="16" xfId="7" applyFont="1" applyFill="1" applyBorder="1" applyAlignment="1" applyProtection="1">
      <alignment horizontal="distributed" vertical="center" justifyLastLine="1"/>
    </xf>
    <xf numFmtId="0" fontId="24" fillId="0" borderId="43" xfId="7" applyFont="1" applyFill="1" applyBorder="1" applyAlignment="1" applyProtection="1">
      <alignment horizontal="distributed" vertical="center" justifyLastLine="1"/>
    </xf>
    <xf numFmtId="0" fontId="2" fillId="0" borderId="0" xfId="7" applyFont="1" applyFill="1" applyAlignment="1" applyProtection="1">
      <alignment horizontal="distributed" vertical="center" justifyLastLine="1"/>
    </xf>
    <xf numFmtId="0" fontId="24" fillId="0" borderId="48" xfId="7" applyFont="1" applyFill="1" applyBorder="1" applyAlignment="1" applyProtection="1">
      <alignment horizontal="distributed" vertical="center" justifyLastLine="1"/>
    </xf>
    <xf numFmtId="0" fontId="2" fillId="0" borderId="51" xfId="10" applyFill="1" applyBorder="1" applyAlignment="1" applyProtection="1">
      <alignment horizontal="distributed" vertical="center" justifyLastLine="1"/>
    </xf>
    <xf numFmtId="177" fontId="2" fillId="0" borderId="51" xfId="12" applyNumberFormat="1" applyFill="1" applyBorder="1" applyAlignment="1" applyProtection="1">
      <alignment vertical="center"/>
    </xf>
    <xf numFmtId="177" fontId="2" fillId="0" borderId="52" xfId="12" applyNumberFormat="1" applyFill="1" applyBorder="1" applyAlignment="1" applyProtection="1">
      <alignment vertical="center"/>
    </xf>
    <xf numFmtId="177" fontId="2" fillId="0" borderId="53" xfId="12" applyNumberFormat="1" applyFill="1" applyBorder="1" applyAlignment="1" applyProtection="1">
      <alignment vertical="center"/>
    </xf>
    <xf numFmtId="177" fontId="2" fillId="0" borderId="54" xfId="12" applyNumberFormat="1" applyFill="1" applyBorder="1" applyAlignment="1" applyProtection="1">
      <alignment vertical="center"/>
    </xf>
    <xf numFmtId="0" fontId="2" fillId="0" borderId="55" xfId="10" applyFill="1" applyBorder="1" applyAlignment="1" applyProtection="1">
      <alignment horizontal="distributed" vertical="center" justifyLastLine="1"/>
    </xf>
    <xf numFmtId="177" fontId="2" fillId="0" borderId="55" xfId="12" applyNumberFormat="1" applyFill="1" applyBorder="1" applyAlignment="1" applyProtection="1">
      <alignment vertical="center"/>
    </xf>
    <xf numFmtId="177" fontId="2" fillId="0" borderId="6" xfId="12" applyNumberFormat="1" applyFill="1" applyBorder="1" applyAlignment="1" applyProtection="1">
      <alignment vertical="center"/>
    </xf>
    <xf numFmtId="177" fontId="2" fillId="0" borderId="56" xfId="12" applyNumberFormat="1" applyFill="1" applyBorder="1" applyAlignment="1" applyProtection="1">
      <alignment vertical="center"/>
    </xf>
    <xf numFmtId="177" fontId="2" fillId="0" borderId="17" xfId="12" applyNumberFormat="1" applyFill="1" applyBorder="1" applyAlignment="1" applyProtection="1">
      <alignment vertical="center"/>
    </xf>
    <xf numFmtId="0" fontId="2" fillId="0" borderId="49" xfId="10" applyFill="1" applyBorder="1" applyAlignment="1" applyProtection="1">
      <alignment horizontal="distributed" vertical="center" justifyLastLine="1"/>
    </xf>
    <xf numFmtId="177" fontId="2" fillId="0" borderId="49" xfId="12" applyNumberFormat="1" applyFill="1" applyBorder="1" applyAlignment="1" applyProtection="1">
      <alignment vertical="center"/>
    </xf>
    <xf numFmtId="177" fontId="2" fillId="0" borderId="7" xfId="12" applyNumberFormat="1" applyFill="1" applyBorder="1" applyAlignment="1" applyProtection="1">
      <alignment vertical="center"/>
    </xf>
    <xf numFmtId="177" fontId="2" fillId="0" borderId="50" xfId="12" applyNumberFormat="1" applyFill="1" applyBorder="1" applyAlignment="1" applyProtection="1">
      <alignment vertical="center"/>
    </xf>
    <xf numFmtId="177" fontId="2" fillId="0" borderId="0" xfId="12" applyNumberFormat="1" applyFill="1" applyAlignment="1" applyProtection="1">
      <alignment vertical="center"/>
    </xf>
    <xf numFmtId="0" fontId="2" fillId="0" borderId="57" xfId="10" applyFill="1" applyBorder="1" applyAlignment="1" applyProtection="1">
      <alignment horizontal="distributed" vertical="center" justifyLastLine="1"/>
    </xf>
    <xf numFmtId="177" fontId="2" fillId="0" borderId="57" xfId="12" applyNumberFormat="1" applyFill="1" applyBorder="1" applyAlignment="1" applyProtection="1">
      <alignment vertical="center"/>
    </xf>
    <xf numFmtId="177" fontId="2" fillId="0" borderId="3" xfId="12" applyNumberFormat="1" applyFill="1" applyBorder="1" applyAlignment="1" applyProtection="1">
      <alignment vertical="center"/>
    </xf>
    <xf numFmtId="177" fontId="2" fillId="0" borderId="48" xfId="12" applyNumberFormat="1" applyFill="1" applyBorder="1" applyAlignment="1" applyProtection="1">
      <alignment vertical="center"/>
    </xf>
    <xf numFmtId="177" fontId="2" fillId="0" borderId="4" xfId="12" applyNumberFormat="1" applyFill="1" applyBorder="1" applyAlignment="1" applyProtection="1">
      <alignment vertical="center"/>
    </xf>
    <xf numFmtId="0" fontId="2" fillId="0" borderId="33" xfId="10" applyFill="1" applyBorder="1" applyAlignment="1" applyProtection="1">
      <alignment horizontal="distributed" vertical="center" justifyLastLine="1"/>
    </xf>
    <xf numFmtId="177" fontId="2" fillId="0" borderId="33" xfId="12" applyNumberFormat="1" applyFill="1" applyBorder="1" applyAlignment="1" applyProtection="1">
      <alignment vertical="center"/>
    </xf>
    <xf numFmtId="177" fontId="2" fillId="0" borderId="58" xfId="12" applyNumberFormat="1" applyFill="1" applyBorder="1" applyAlignment="1" applyProtection="1">
      <alignment vertical="center"/>
    </xf>
    <xf numFmtId="177" fontId="2" fillId="0" borderId="37" xfId="12" applyNumberFormat="1" applyFill="1" applyBorder="1" applyAlignment="1" applyProtection="1">
      <alignment vertical="center"/>
    </xf>
    <xf numFmtId="177" fontId="2" fillId="0" borderId="34" xfId="12" applyNumberFormat="1" applyFill="1" applyBorder="1" applyAlignment="1" applyProtection="1">
      <alignment vertical="center"/>
    </xf>
    <xf numFmtId="0" fontId="2" fillId="0" borderId="42" xfId="10" applyFill="1" applyBorder="1" applyAlignment="1" applyProtection="1">
      <alignment horizontal="distributed" vertical="center" justifyLastLine="1"/>
    </xf>
    <xf numFmtId="177" fontId="2" fillId="0" borderId="42" xfId="12" applyNumberFormat="1" applyFill="1" applyBorder="1" applyAlignment="1" applyProtection="1">
      <alignment vertical="center"/>
    </xf>
    <xf numFmtId="177" fontId="2" fillId="0" borderId="8" xfId="12" applyNumberFormat="1" applyFill="1" applyBorder="1" applyAlignment="1" applyProtection="1">
      <alignment vertical="center"/>
    </xf>
    <xf numFmtId="177" fontId="2" fillId="0" borderId="46" xfId="12" applyNumberFormat="1" applyFill="1" applyBorder="1" applyAlignment="1" applyProtection="1">
      <alignment vertical="center"/>
    </xf>
    <xf numFmtId="177" fontId="2" fillId="0" borderId="14" xfId="12" applyNumberFormat="1" applyFill="1" applyBorder="1" applyAlignment="1" applyProtection="1">
      <alignment vertical="center"/>
    </xf>
    <xf numFmtId="0" fontId="2" fillId="0" borderId="59" xfId="10" applyFill="1" applyBorder="1" applyAlignment="1" applyProtection="1">
      <alignment horizontal="distributed" vertical="center" justifyLastLine="1"/>
    </xf>
    <xf numFmtId="177" fontId="2" fillId="0" borderId="59" xfId="12" applyNumberFormat="1" applyFill="1" applyBorder="1" applyAlignment="1" applyProtection="1">
      <alignment vertical="center"/>
    </xf>
    <xf numFmtId="177" fontId="2" fillId="0" borderId="60" xfId="12" applyNumberFormat="1" applyFill="1" applyBorder="1" applyAlignment="1" applyProtection="1">
      <alignment vertical="center"/>
    </xf>
    <xf numFmtId="177" fontId="2" fillId="0" borderId="61" xfId="12" applyNumberFormat="1" applyFill="1" applyBorder="1" applyAlignment="1" applyProtection="1">
      <alignment vertical="center"/>
    </xf>
    <xf numFmtId="177" fontId="2" fillId="0" borderId="62" xfId="12" applyNumberFormat="1" applyFill="1" applyBorder="1" applyAlignment="1" applyProtection="1">
      <alignment vertical="center"/>
    </xf>
    <xf numFmtId="0" fontId="2" fillId="0" borderId="0" xfId="10" applyFill="1" applyProtection="1"/>
    <xf numFmtId="0" fontId="2" fillId="0" borderId="0" xfId="0" applyFont="1" applyFill="1" applyProtection="1">
      <alignment vertical="center"/>
    </xf>
    <xf numFmtId="0" fontId="5" fillId="0" borderId="0" xfId="10" applyFont="1" applyFill="1" applyAlignment="1" applyProtection="1">
      <alignment horizontal="center" vertical="center"/>
    </xf>
    <xf numFmtId="0" fontId="2" fillId="0" borderId="0" xfId="0" applyFont="1" applyFill="1" applyAlignment="1" applyProtection="1">
      <alignment horizontal="right" vertical="center"/>
    </xf>
    <xf numFmtId="0" fontId="2" fillId="0" borderId="38" xfId="0" applyFont="1" applyFill="1" applyBorder="1" applyAlignment="1" applyProtection="1">
      <alignment horizontal="distributed" vertical="center" justifyLastLine="1"/>
    </xf>
    <xf numFmtId="0" fontId="2" fillId="0" borderId="0" xfId="0" applyFont="1" applyFill="1" applyBorder="1" applyAlignment="1" applyProtection="1">
      <alignment horizontal="distributed" vertical="center" justifyLastLine="1"/>
    </xf>
    <xf numFmtId="0" fontId="2" fillId="0" borderId="17" xfId="0" applyFont="1" applyFill="1" applyBorder="1" applyAlignment="1" applyProtection="1">
      <alignment horizontal="distributed" vertical="center" justifyLastLine="1"/>
    </xf>
    <xf numFmtId="0" fontId="2" fillId="0" borderId="44" xfId="0" applyFont="1" applyFill="1" applyBorder="1" applyAlignment="1" applyProtection="1">
      <alignment horizontal="distributed" vertical="center" justifyLastLine="1"/>
    </xf>
    <xf numFmtId="0" fontId="2" fillId="0" borderId="7" xfId="0" applyFont="1" applyFill="1" applyBorder="1" applyAlignment="1" applyProtection="1">
      <alignment horizontal="distributed" vertical="center" justifyLastLine="1"/>
    </xf>
    <xf numFmtId="0" fontId="2" fillId="0" borderId="48" xfId="0" applyFont="1" applyFill="1" applyBorder="1" applyAlignment="1" applyProtection="1">
      <alignment horizontal="distributed" vertical="center" justifyLastLine="1"/>
    </xf>
    <xf numFmtId="0" fontId="2" fillId="0" borderId="71" xfId="10" applyFill="1" applyBorder="1" applyAlignment="1" applyProtection="1">
      <alignment horizontal="distributed" vertical="center" justifyLastLine="1"/>
    </xf>
    <xf numFmtId="177" fontId="2" fillId="0" borderId="72" xfId="12" applyNumberFormat="1" applyFill="1" applyBorder="1" applyAlignment="1" applyProtection="1">
      <alignment vertical="center"/>
    </xf>
    <xf numFmtId="177" fontId="2" fillId="0" borderId="71" xfId="12" applyNumberFormat="1" applyFill="1" applyBorder="1" applyAlignment="1" applyProtection="1">
      <alignment vertical="center"/>
    </xf>
    <xf numFmtId="0" fontId="2" fillId="0" borderId="73" xfId="10" applyFill="1" applyBorder="1" applyAlignment="1" applyProtection="1">
      <alignment horizontal="distributed" vertical="center" justifyLastLine="1"/>
    </xf>
    <xf numFmtId="177" fontId="2" fillId="0" borderId="2" xfId="12" applyNumberFormat="1" applyFill="1" applyBorder="1" applyAlignment="1" applyProtection="1">
      <alignment vertical="center"/>
    </xf>
    <xf numFmtId="0" fontId="2" fillId="0" borderId="45" xfId="10" applyFill="1" applyBorder="1" applyAlignment="1" applyProtection="1">
      <alignment horizontal="distributed" vertical="center" justifyLastLine="1"/>
    </xf>
    <xf numFmtId="177" fontId="2" fillId="0" borderId="5" xfId="12" applyNumberFormat="1" applyFill="1" applyBorder="1" applyAlignment="1" applyProtection="1">
      <alignment vertical="center"/>
    </xf>
    <xf numFmtId="0" fontId="2" fillId="0" borderId="47" xfId="10" applyFill="1" applyBorder="1" applyAlignment="1" applyProtection="1">
      <alignment horizontal="distributed" vertical="center" justifyLastLine="1"/>
    </xf>
    <xf numFmtId="177" fontId="2" fillId="0" borderId="11" xfId="12" applyNumberFormat="1" applyFill="1" applyBorder="1" applyAlignment="1" applyProtection="1">
      <alignment vertical="center"/>
    </xf>
    <xf numFmtId="177" fontId="2" fillId="0" borderId="74" xfId="12" applyNumberFormat="1" applyFill="1" applyBorder="1" applyAlignment="1" applyProtection="1">
      <alignment vertical="center"/>
    </xf>
    <xf numFmtId="177" fontId="2" fillId="0" borderId="75" xfId="12" applyNumberFormat="1" applyFill="1" applyBorder="1" applyAlignment="1" applyProtection="1">
      <alignment vertical="center"/>
    </xf>
    <xf numFmtId="0" fontId="2" fillId="0" borderId="8" xfId="0" applyFont="1" applyFill="1" applyBorder="1" applyProtection="1">
      <alignment vertical="center"/>
    </xf>
    <xf numFmtId="0" fontId="2" fillId="0" borderId="2" xfId="0" applyFont="1" applyFill="1" applyBorder="1" applyProtection="1">
      <alignment vertical="center"/>
    </xf>
    <xf numFmtId="0" fontId="2" fillId="0" borderId="6" xfId="0" applyFont="1" applyFill="1" applyBorder="1" applyProtection="1">
      <alignment vertical="center"/>
    </xf>
    <xf numFmtId="0" fontId="2" fillId="0" borderId="33" xfId="0" applyFont="1" applyFill="1" applyBorder="1" applyProtection="1">
      <alignment vertical="center"/>
    </xf>
    <xf numFmtId="0" fontId="2" fillId="0" borderId="58" xfId="0" applyFont="1" applyFill="1" applyBorder="1" applyProtection="1">
      <alignment vertical="center"/>
    </xf>
    <xf numFmtId="0" fontId="2" fillId="0" borderId="37" xfId="0" applyFont="1" applyFill="1" applyBorder="1" applyProtection="1">
      <alignment vertical="center"/>
    </xf>
    <xf numFmtId="0" fontId="2" fillId="0" borderId="56" xfId="0" applyFont="1" applyFill="1" applyBorder="1" applyProtection="1">
      <alignment vertical="center"/>
    </xf>
    <xf numFmtId="0" fontId="2" fillId="0" borderId="5" xfId="0" applyFont="1" applyFill="1" applyBorder="1" applyProtection="1">
      <alignment vertical="center"/>
    </xf>
    <xf numFmtId="0" fontId="2" fillId="0" borderId="42" xfId="0" applyFont="1" applyFill="1" applyBorder="1" applyProtection="1">
      <alignment vertical="center"/>
    </xf>
    <xf numFmtId="0" fontId="2" fillId="0" borderId="46" xfId="0" applyFont="1" applyFill="1" applyBorder="1" applyProtection="1">
      <alignment vertical="center"/>
    </xf>
    <xf numFmtId="0" fontId="2" fillId="0" borderId="11" xfId="0" applyFont="1" applyFill="1" applyBorder="1" applyProtection="1">
      <alignment vertical="center"/>
    </xf>
    <xf numFmtId="0" fontId="2" fillId="0" borderId="3" xfId="0" applyFont="1" applyFill="1" applyBorder="1" applyProtection="1">
      <alignment vertical="center"/>
    </xf>
    <xf numFmtId="0" fontId="2" fillId="0" borderId="59" xfId="0" applyFont="1" applyFill="1" applyBorder="1" applyProtection="1">
      <alignment vertical="center"/>
    </xf>
    <xf numFmtId="0" fontId="2" fillId="0" borderId="60" xfId="0" applyFont="1" applyFill="1" applyBorder="1" applyProtection="1">
      <alignment vertical="center"/>
    </xf>
    <xf numFmtId="0" fontId="2" fillId="0" borderId="61" xfId="0" applyFont="1" applyFill="1" applyBorder="1" applyProtection="1">
      <alignment vertical="center"/>
    </xf>
    <xf numFmtId="0" fontId="2" fillId="0" borderId="48" xfId="0" applyFont="1" applyFill="1" applyBorder="1" applyProtection="1">
      <alignment vertical="center"/>
    </xf>
    <xf numFmtId="0" fontId="2" fillId="0" borderId="67" xfId="10" applyFill="1" applyBorder="1" applyAlignment="1" applyProtection="1">
      <alignment horizontal="distributed" vertical="center" justifyLastLine="1"/>
    </xf>
    <xf numFmtId="177" fontId="2" fillId="0" borderId="52" xfId="10" applyNumberFormat="1" applyFill="1" applyBorder="1" applyProtection="1"/>
    <xf numFmtId="177" fontId="2" fillId="0" borderId="51" xfId="10" applyNumberFormat="1" applyFill="1" applyBorder="1" applyProtection="1"/>
    <xf numFmtId="177" fontId="2" fillId="0" borderId="53" xfId="10" applyNumberFormat="1" applyFill="1" applyBorder="1" applyProtection="1"/>
    <xf numFmtId="177" fontId="2" fillId="0" borderId="70" xfId="10" applyNumberFormat="1" applyFill="1" applyBorder="1" applyProtection="1"/>
    <xf numFmtId="0" fontId="2" fillId="0" borderId="66" xfId="0" applyFont="1" applyFill="1" applyBorder="1" applyAlignment="1" applyProtection="1">
      <alignment horizontal="distributed" vertical="center" wrapText="1" justifyLastLine="1"/>
    </xf>
    <xf numFmtId="0" fontId="2" fillId="0" borderId="0" xfId="0" applyFont="1" applyFill="1" applyAlignment="1" applyProtection="1">
      <alignment horizontal="distributed" vertical="center" wrapText="1" justifyLastLine="1"/>
    </xf>
    <xf numFmtId="0" fontId="2" fillId="0" borderId="44" xfId="0" applyFont="1" applyFill="1" applyBorder="1" applyAlignment="1" applyProtection="1">
      <alignment vertical="center" justifyLastLine="1"/>
    </xf>
    <xf numFmtId="0" fontId="2" fillId="0" borderId="50" xfId="0" applyFont="1" applyFill="1" applyBorder="1" applyAlignment="1" applyProtection="1">
      <alignment horizontal="distributed" vertical="center" wrapText="1" justifyLastLine="1"/>
    </xf>
    <xf numFmtId="0" fontId="2" fillId="0" borderId="3" xfId="0" applyFont="1" applyFill="1" applyBorder="1" applyAlignment="1" applyProtection="1">
      <alignment horizontal="distributed" vertical="center" wrapText="1" justifyLastLine="1"/>
    </xf>
    <xf numFmtId="0" fontId="2" fillId="0" borderId="48" xfId="0" applyFont="1" applyFill="1" applyBorder="1" applyAlignment="1" applyProtection="1">
      <alignment horizontal="center" vertical="center" shrinkToFit="1"/>
    </xf>
    <xf numFmtId="38" fontId="2" fillId="0" borderId="71" xfId="2" applyFont="1" applyFill="1" applyBorder="1" applyAlignment="1" applyProtection="1">
      <alignment vertical="center" shrinkToFit="1"/>
    </xf>
    <xf numFmtId="38" fontId="2" fillId="0" borderId="72" xfId="2" applyFont="1" applyFill="1" applyBorder="1" applyAlignment="1" applyProtection="1">
      <alignment vertical="center" shrinkToFit="1"/>
    </xf>
    <xf numFmtId="38" fontId="2" fillId="0" borderId="53" xfId="2" applyFont="1" applyFill="1" applyBorder="1" applyAlignment="1" applyProtection="1">
      <alignment vertical="center" shrinkToFit="1"/>
    </xf>
    <xf numFmtId="38" fontId="2" fillId="0" borderId="77" xfId="2" applyFont="1" applyFill="1" applyBorder="1" applyAlignment="1" applyProtection="1">
      <alignment vertical="center" shrinkToFit="1"/>
    </xf>
    <xf numFmtId="38" fontId="2" fillId="0" borderId="52" xfId="2" applyFont="1" applyFill="1" applyBorder="1" applyAlignment="1" applyProtection="1">
      <alignment vertical="center" shrinkToFit="1"/>
    </xf>
    <xf numFmtId="0" fontId="2" fillId="0" borderId="0" xfId="0" applyFont="1" applyFill="1" applyAlignment="1" applyProtection="1">
      <alignment vertical="center" shrinkToFit="1"/>
    </xf>
    <xf numFmtId="38" fontId="2" fillId="0" borderId="73" xfId="2" applyFont="1" applyFill="1" applyBorder="1" applyAlignment="1" applyProtection="1">
      <alignment vertical="center" shrinkToFit="1"/>
    </xf>
    <xf numFmtId="38" fontId="2" fillId="0" borderId="2" xfId="2" applyFont="1" applyFill="1" applyBorder="1" applyAlignment="1" applyProtection="1">
      <alignment vertical="center" shrinkToFit="1"/>
    </xf>
    <xf numFmtId="38" fontId="2" fillId="0" borderId="56" xfId="2" applyFont="1" applyFill="1" applyBorder="1" applyAlignment="1" applyProtection="1">
      <alignment vertical="center" shrinkToFit="1"/>
    </xf>
    <xf numFmtId="38" fontId="2" fillId="0" borderId="16" xfId="2" applyFont="1" applyFill="1" applyBorder="1" applyAlignment="1" applyProtection="1">
      <alignment vertical="center" shrinkToFit="1"/>
    </xf>
    <xf numFmtId="38" fontId="2" fillId="0" borderId="6" xfId="2" applyFont="1" applyFill="1" applyBorder="1" applyAlignment="1" applyProtection="1">
      <alignment vertical="center" shrinkToFit="1"/>
    </xf>
    <xf numFmtId="38" fontId="2" fillId="0" borderId="16" xfId="2" applyFont="1" applyFill="1" applyBorder="1" applyAlignment="1" applyProtection="1">
      <alignment vertical="center"/>
    </xf>
    <xf numFmtId="38" fontId="2" fillId="0" borderId="56" xfId="2" applyFont="1" applyFill="1" applyBorder="1" applyAlignment="1" applyProtection="1">
      <alignment vertical="center"/>
    </xf>
    <xf numFmtId="38" fontId="2" fillId="0" borderId="45" xfId="2" applyFont="1" applyFill="1" applyBorder="1" applyAlignment="1" applyProtection="1">
      <alignment vertical="center" shrinkToFit="1"/>
    </xf>
    <xf numFmtId="38" fontId="2" fillId="0" borderId="5" xfId="2" applyFont="1" applyFill="1" applyBorder="1" applyAlignment="1" applyProtection="1">
      <alignment vertical="center" shrinkToFit="1"/>
    </xf>
    <xf numFmtId="38" fontId="2" fillId="0" borderId="46" xfId="2" applyFont="1" applyFill="1" applyBorder="1" applyAlignment="1" applyProtection="1">
      <alignment vertical="center" shrinkToFit="1"/>
    </xf>
    <xf numFmtId="38" fontId="2" fillId="0" borderId="12" xfId="2" applyFont="1" applyFill="1" applyBorder="1" applyAlignment="1" applyProtection="1">
      <alignment vertical="center" shrinkToFit="1"/>
    </xf>
    <xf numFmtId="38" fontId="2" fillId="0" borderId="8" xfId="2" applyFont="1" applyFill="1" applyBorder="1" applyAlignment="1" applyProtection="1">
      <alignment vertical="center" shrinkToFit="1"/>
    </xf>
    <xf numFmtId="38" fontId="2" fillId="0" borderId="12" xfId="2" applyFont="1" applyFill="1" applyBorder="1" applyAlignment="1" applyProtection="1">
      <alignment vertical="center"/>
    </xf>
    <xf numFmtId="38" fontId="2" fillId="0" borderId="46" xfId="2" applyFont="1" applyFill="1" applyBorder="1" applyAlignment="1" applyProtection="1">
      <alignment vertical="center"/>
    </xf>
    <xf numFmtId="38" fontId="2" fillId="0" borderId="47" xfId="2" applyFont="1" applyFill="1" applyBorder="1" applyAlignment="1" applyProtection="1">
      <alignment vertical="center" shrinkToFit="1"/>
    </xf>
    <xf numFmtId="38" fontId="2" fillId="0" borderId="11" xfId="2" applyFont="1" applyFill="1" applyBorder="1" applyAlignment="1" applyProtection="1">
      <alignment vertical="center" shrinkToFit="1"/>
    </xf>
    <xf numFmtId="38" fontId="2" fillId="0" borderId="48" xfId="2" applyFont="1" applyFill="1" applyBorder="1" applyAlignment="1" applyProtection="1">
      <alignment vertical="center" shrinkToFit="1"/>
    </xf>
    <xf numFmtId="38" fontId="2" fillId="0" borderId="15" xfId="2" applyFont="1" applyFill="1" applyBorder="1" applyAlignment="1" applyProtection="1">
      <alignment vertical="center" shrinkToFit="1"/>
    </xf>
    <xf numFmtId="38" fontId="2" fillId="0" borderId="3" xfId="2" applyFont="1" applyFill="1" applyBorder="1" applyAlignment="1" applyProtection="1">
      <alignment vertical="center" shrinkToFit="1"/>
    </xf>
    <xf numFmtId="38" fontId="2" fillId="0" borderId="15" xfId="2" applyFont="1" applyFill="1" applyBorder="1" applyAlignment="1" applyProtection="1">
      <alignment vertical="center"/>
    </xf>
    <xf numFmtId="38" fontId="2" fillId="0" borderId="48" xfId="2" applyFont="1" applyFill="1" applyBorder="1" applyAlignment="1" applyProtection="1">
      <alignment vertical="center"/>
    </xf>
    <xf numFmtId="38" fontId="2" fillId="0" borderId="71" xfId="2" applyFont="1" applyFill="1" applyBorder="1" applyAlignment="1" applyProtection="1">
      <alignment vertical="center"/>
    </xf>
    <xf numFmtId="38" fontId="2" fillId="0" borderId="72" xfId="2" applyFont="1" applyFill="1" applyBorder="1" applyAlignment="1" applyProtection="1">
      <alignment vertical="center"/>
    </xf>
    <xf numFmtId="38" fontId="2" fillId="0" borderId="53" xfId="2" applyFont="1" applyFill="1" applyBorder="1" applyAlignment="1" applyProtection="1">
      <alignment vertical="center"/>
    </xf>
    <xf numFmtId="38" fontId="2" fillId="0" borderId="77" xfId="2" applyFont="1" applyFill="1" applyBorder="1" applyAlignment="1" applyProtection="1">
      <alignment vertical="center"/>
    </xf>
    <xf numFmtId="38" fontId="2" fillId="0" borderId="52" xfId="2" applyFont="1" applyFill="1" applyBorder="1" applyAlignment="1" applyProtection="1">
      <alignment vertical="center"/>
    </xf>
    <xf numFmtId="0" fontId="2" fillId="0" borderId="78" xfId="10" applyFill="1" applyBorder="1" applyAlignment="1" applyProtection="1">
      <alignment horizontal="distributed" vertical="center" justifyLastLine="1"/>
    </xf>
    <xf numFmtId="38" fontId="2" fillId="0" borderId="67" xfId="2" applyFont="1" applyFill="1" applyBorder="1" applyAlignment="1" applyProtection="1">
      <alignment vertical="center" shrinkToFit="1"/>
    </xf>
    <xf numFmtId="38" fontId="2" fillId="0" borderId="69" xfId="2" applyFont="1" applyFill="1" applyBorder="1" applyAlignment="1" applyProtection="1">
      <alignment vertical="center" shrinkToFit="1"/>
    </xf>
    <xf numFmtId="38" fontId="2" fillId="0" borderId="70" xfId="2" applyFont="1" applyFill="1" applyBorder="1" applyAlignment="1" applyProtection="1">
      <alignment vertical="center" shrinkToFit="1"/>
    </xf>
    <xf numFmtId="38" fontId="2" fillId="0" borderId="76" xfId="2" applyFont="1" applyFill="1" applyBorder="1" applyAlignment="1" applyProtection="1">
      <alignment vertical="center" shrinkToFit="1"/>
    </xf>
    <xf numFmtId="38" fontId="2" fillId="0" borderId="68" xfId="2" applyFont="1" applyFill="1" applyBorder="1" applyAlignment="1" applyProtection="1">
      <alignment vertical="center" shrinkToFit="1"/>
    </xf>
    <xf numFmtId="0" fontId="0" fillId="0" borderId="1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8" xfId="0" applyFont="1" applyFill="1" applyBorder="1" applyAlignment="1">
      <alignment horizontal="distributed" vertical="center" wrapText="1" justifyLastLine="1"/>
    </xf>
    <xf numFmtId="0" fontId="0" fillId="0" borderId="12" xfId="0" applyFont="1" applyFill="1" applyBorder="1" applyAlignment="1">
      <alignment horizontal="distributed" vertical="center" wrapText="1" justifyLastLine="1"/>
    </xf>
    <xf numFmtId="0" fontId="0" fillId="0" borderId="14" xfId="0" applyFont="1" applyFill="1" applyBorder="1" applyAlignment="1">
      <alignment horizontal="distributed" vertical="center" wrapText="1" justifyLastLine="1"/>
    </xf>
    <xf numFmtId="0" fontId="0" fillId="0" borderId="3" xfId="0" applyFont="1" applyFill="1" applyBorder="1" applyAlignment="1">
      <alignment horizontal="center" vertical="center" wrapText="1"/>
    </xf>
    <xf numFmtId="0" fontId="0" fillId="0" borderId="7" xfId="0"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0" borderId="8" xfId="0" applyFont="1" applyFill="1" applyBorder="1" applyAlignment="1">
      <alignment horizontal="distributed" vertical="center" justifyLastLine="1"/>
    </xf>
    <xf numFmtId="0" fontId="0" fillId="0" borderId="14" xfId="0" applyFont="1" applyFill="1" applyBorder="1" applyAlignment="1">
      <alignment horizontal="distributed" vertical="center" justifyLastLine="1"/>
    </xf>
    <xf numFmtId="0" fontId="0" fillId="0" borderId="1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22" xfId="0" applyFont="1" applyFill="1" applyBorder="1" applyAlignment="1">
      <alignment horizontal="distributed" vertical="center" justifyLastLine="1"/>
    </xf>
    <xf numFmtId="0" fontId="0" fillId="0" borderId="23" xfId="0" applyFont="1" applyFill="1" applyBorder="1" applyAlignment="1">
      <alignment horizontal="distributed" vertical="center" justifyLastLine="1"/>
    </xf>
    <xf numFmtId="0" fontId="0" fillId="0" borderId="4" xfId="0" applyFont="1" applyFill="1" applyBorder="1" applyAlignment="1">
      <alignment horizontal="distributed" vertical="center" justifyLastLine="1"/>
    </xf>
    <xf numFmtId="0" fontId="0" fillId="0" borderId="15" xfId="0" applyFont="1" applyFill="1" applyBorder="1" applyAlignment="1">
      <alignment horizontal="distributed" vertical="center" justifyLastLine="1"/>
    </xf>
    <xf numFmtId="0" fontId="0" fillId="0" borderId="15"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8" xfId="0" applyFont="1" applyFill="1" applyBorder="1" applyAlignment="1">
      <alignment horizontal="center" vertical="center" justifyLastLine="1"/>
    </xf>
    <xf numFmtId="0" fontId="0" fillId="0" borderId="22" xfId="0" applyFont="1" applyFill="1" applyBorder="1" applyAlignment="1">
      <alignment horizontal="center" vertical="center" justifyLastLine="1"/>
    </xf>
    <xf numFmtId="0" fontId="0" fillId="0" borderId="100" xfId="0" applyFont="1" applyFill="1" applyBorder="1" applyAlignment="1">
      <alignment horizontal="center" vertical="center" wrapText="1"/>
    </xf>
    <xf numFmtId="0" fontId="0" fillId="0" borderId="100" xfId="0" applyFill="1" applyBorder="1" applyAlignment="1">
      <alignment horizontal="center" vertical="center" wrapText="1"/>
    </xf>
    <xf numFmtId="0" fontId="0" fillId="0" borderId="101" xfId="0" applyFill="1" applyBorder="1" applyAlignment="1">
      <alignment horizontal="center" vertical="center" wrapText="1"/>
    </xf>
    <xf numFmtId="0" fontId="23" fillId="0" borderId="11" xfId="7" applyFont="1" applyBorder="1" applyAlignment="1">
      <alignment horizontal="center" vertical="center" wrapText="1"/>
    </xf>
    <xf numFmtId="0" fontId="23" fillId="0" borderId="1" xfId="7" applyFont="1" applyBorder="1" applyAlignment="1">
      <alignment horizontal="center" vertical="center" wrapText="1"/>
    </xf>
    <xf numFmtId="0" fontId="23" fillId="0" borderId="3" xfId="7" applyFont="1" applyBorder="1" applyAlignment="1">
      <alignment horizontal="center" vertical="center" wrapText="1"/>
    </xf>
    <xf numFmtId="0" fontId="23" fillId="0" borderId="7" xfId="7" applyFont="1" applyBorder="1" applyAlignment="1">
      <alignment horizontal="center" vertical="center" wrapText="1"/>
    </xf>
    <xf numFmtId="0" fontId="23" fillId="0" borderId="11" xfId="7" applyFont="1" applyBorder="1" applyAlignment="1">
      <alignment horizontal="center" vertical="center"/>
    </xf>
    <xf numFmtId="0" fontId="23" fillId="0" borderId="1" xfId="7" applyFont="1" applyBorder="1" applyAlignment="1">
      <alignment horizontal="center" vertical="center"/>
    </xf>
    <xf numFmtId="0" fontId="23" fillId="0" borderId="13" xfId="7" applyFont="1" applyBorder="1" applyAlignment="1">
      <alignment horizontal="distributed" vertical="center" wrapText="1" justifyLastLine="1"/>
    </xf>
    <xf numFmtId="0" fontId="23" fillId="0" borderId="22" xfId="7" applyFont="1" applyBorder="1" applyAlignment="1">
      <alignment horizontal="distributed" vertical="center" wrapText="1" justifyLastLine="1"/>
    </xf>
    <xf numFmtId="0" fontId="0" fillId="0" borderId="14" xfId="7" applyFont="1" applyBorder="1" applyAlignment="1">
      <alignment horizontal="center" vertical="center" wrapText="1" justifyLastLine="1"/>
    </xf>
    <xf numFmtId="0" fontId="2" fillId="0" borderId="14" xfId="7" applyFont="1" applyBorder="1" applyAlignment="1">
      <alignment horizontal="center" vertical="center" wrapText="1" justifyLastLine="1"/>
    </xf>
    <xf numFmtId="0" fontId="5" fillId="0" borderId="0" xfId="7" applyFont="1" applyAlignment="1">
      <alignment horizontal="center" vertical="center"/>
    </xf>
    <xf numFmtId="0" fontId="2" fillId="0" borderId="25" xfId="8" applyBorder="1" applyAlignment="1">
      <alignment horizontal="left" vertical="center"/>
    </xf>
    <xf numFmtId="0" fontId="23" fillId="0" borderId="18" xfId="7" applyFont="1" applyBorder="1" applyAlignment="1">
      <alignment horizontal="center" vertical="center" wrapText="1"/>
    </xf>
    <xf numFmtId="0" fontId="23" fillId="0" borderId="9" xfId="7" applyFont="1" applyBorder="1" applyAlignment="1">
      <alignment horizontal="center" vertical="center" wrapText="1"/>
    </xf>
    <xf numFmtId="0" fontId="23" fillId="0" borderId="19" xfId="7" applyFont="1" applyBorder="1" applyAlignment="1">
      <alignment horizontal="center" vertical="center" wrapText="1"/>
    </xf>
    <xf numFmtId="0" fontId="23" fillId="0" borderId="20" xfId="7" applyFont="1" applyBorder="1" applyAlignment="1">
      <alignment horizontal="center" vertical="center" wrapText="1"/>
    </xf>
    <xf numFmtId="0" fontId="23" fillId="0" borderId="15" xfId="7" applyFont="1" applyBorder="1" applyAlignment="1">
      <alignment horizontal="center" vertical="center" wrapText="1"/>
    </xf>
    <xf numFmtId="0" fontId="23" fillId="0" borderId="24" xfId="7" applyFont="1" applyBorder="1" applyAlignment="1">
      <alignment horizontal="center" vertical="center" wrapText="1"/>
    </xf>
    <xf numFmtId="0" fontId="2" fillId="0" borderId="8" xfId="7" applyFont="1" applyBorder="1" applyAlignment="1">
      <alignment horizontal="center" vertical="center" justifyLastLine="1"/>
    </xf>
    <xf numFmtId="0" fontId="2" fillId="0" borderId="14" xfId="7" applyFont="1" applyBorder="1" applyAlignment="1">
      <alignment horizontal="center" vertical="center" justifyLastLine="1"/>
    </xf>
    <xf numFmtId="0" fontId="2" fillId="0" borderId="12" xfId="7" applyFont="1" applyBorder="1" applyAlignment="1">
      <alignment horizontal="center" vertical="center" justifyLastLine="1"/>
    </xf>
    <xf numFmtId="0" fontId="2" fillId="0" borderId="11" xfId="7" applyFont="1" applyBorder="1" applyAlignment="1">
      <alignment horizontal="distributed" vertical="center" wrapText="1" justifyLastLine="1"/>
    </xf>
    <xf numFmtId="0" fontId="2" fillId="0" borderId="1" xfId="7" applyFont="1" applyBorder="1" applyAlignment="1">
      <alignment horizontal="distributed" vertical="center" justifyLastLine="1"/>
    </xf>
    <xf numFmtId="0" fontId="2" fillId="0" borderId="2" xfId="7" applyFont="1" applyBorder="1" applyAlignment="1">
      <alignment horizontal="distributed" vertical="center" justifyLastLine="1"/>
    </xf>
    <xf numFmtId="0" fontId="2" fillId="0" borderId="5" xfId="7" applyFont="1" applyBorder="1" applyAlignment="1">
      <alignment horizontal="distributed" vertical="center" justifyLastLine="1"/>
    </xf>
    <xf numFmtId="0" fontId="2" fillId="0" borderId="8" xfId="7" applyFont="1" applyBorder="1" applyAlignment="1">
      <alignment horizontal="distributed" vertical="center" justifyLastLine="1"/>
    </xf>
    <xf numFmtId="0" fontId="2" fillId="0" borderId="12" xfId="7" applyFont="1" applyBorder="1" applyAlignment="1">
      <alignment horizontal="distributed" vertical="center" justifyLastLine="1"/>
    </xf>
    <xf numFmtId="0" fontId="2" fillId="0" borderId="11" xfId="7" applyFont="1" applyBorder="1" applyAlignment="1">
      <alignment horizontal="distributed" vertical="center" justifyLastLine="1"/>
    </xf>
    <xf numFmtId="0" fontId="2" fillId="0" borderId="3" xfId="7" applyFont="1" applyBorder="1" applyAlignment="1">
      <alignment horizontal="distributed" vertical="center" justifyLastLine="1"/>
    </xf>
    <xf numFmtId="0" fontId="2" fillId="0" borderId="7" xfId="7" applyFont="1" applyBorder="1" applyAlignment="1">
      <alignment horizontal="distributed" vertical="center" justifyLastLine="1"/>
    </xf>
    <xf numFmtId="0" fontId="2" fillId="0" borderId="6" xfId="7" applyFont="1" applyBorder="1" applyAlignment="1">
      <alignment horizontal="distributed" vertical="center" justifyLastLine="1"/>
    </xf>
    <xf numFmtId="0" fontId="2" fillId="6" borderId="8" xfId="7" applyFont="1" applyFill="1" applyBorder="1" applyAlignment="1" applyProtection="1">
      <alignment horizontal="center" vertical="center" justifyLastLine="1"/>
      <protection locked="0"/>
    </xf>
    <xf numFmtId="0" fontId="2" fillId="6" borderId="14" xfId="7" applyFont="1" applyFill="1" applyBorder="1" applyAlignment="1" applyProtection="1">
      <alignment horizontal="center" vertical="center" justifyLastLine="1"/>
      <protection locked="0"/>
    </xf>
    <xf numFmtId="0" fontId="2" fillId="6" borderId="12" xfId="7" applyFont="1" applyFill="1" applyBorder="1" applyAlignment="1" applyProtection="1">
      <alignment horizontal="center" vertical="center" justifyLastLine="1"/>
      <protection locked="0"/>
    </xf>
    <xf numFmtId="0" fontId="2" fillId="0" borderId="46" xfId="7" applyFont="1" applyBorder="1" applyAlignment="1">
      <alignment horizontal="distributed" vertical="center" justifyLastLine="1"/>
    </xf>
    <xf numFmtId="0" fontId="2" fillId="0" borderId="48" xfId="7" applyFont="1" applyBorder="1" applyAlignment="1">
      <alignment horizontal="distributed" vertical="center" justifyLastLine="1"/>
    </xf>
    <xf numFmtId="0" fontId="2" fillId="0" borderId="32" xfId="10" applyBorder="1" applyAlignment="1">
      <alignment horizontal="distributed" vertical="center" justifyLastLine="1"/>
    </xf>
    <xf numFmtId="0" fontId="2" fillId="0" borderId="40" xfId="10" applyBorder="1" applyAlignment="1">
      <alignment horizontal="distributed" vertical="center" justifyLastLine="1"/>
    </xf>
    <xf numFmtId="0" fontId="2" fillId="0" borderId="33" xfId="7" applyFont="1" applyBorder="1" applyAlignment="1">
      <alignment horizontal="distributed" vertical="center" justifyLastLine="1"/>
    </xf>
    <xf numFmtId="0" fontId="2" fillId="0" borderId="34" xfId="7" applyFont="1" applyBorder="1" applyAlignment="1">
      <alignment horizontal="distributed" vertical="center" justifyLastLine="1"/>
    </xf>
    <xf numFmtId="0" fontId="2" fillId="0" borderId="35" xfId="7" applyFont="1" applyBorder="1" applyAlignment="1">
      <alignment horizontal="distributed" vertical="center" justifyLastLine="1"/>
    </xf>
    <xf numFmtId="0" fontId="2" fillId="0" borderId="36" xfId="7" applyFont="1" applyBorder="1" applyAlignment="1">
      <alignment horizontal="distributed" vertical="center" justifyLastLine="1"/>
    </xf>
    <xf numFmtId="0" fontId="2" fillId="0" borderId="37" xfId="7" applyFont="1" applyBorder="1" applyAlignment="1">
      <alignment horizontal="distributed" vertical="center" justifyLastLine="1"/>
    </xf>
    <xf numFmtId="0" fontId="2" fillId="0" borderId="38" xfId="7" applyFont="1" applyBorder="1" applyAlignment="1">
      <alignment horizontal="distributed" vertical="center" justifyLastLine="1"/>
    </xf>
    <xf numFmtId="0" fontId="2" fillId="0" borderId="39" xfId="7" applyFont="1" applyBorder="1" applyAlignment="1">
      <alignment horizontal="distributed" vertical="center" justifyLastLine="1"/>
    </xf>
    <xf numFmtId="0" fontId="2" fillId="0" borderId="0" xfId="7" applyFont="1" applyAlignment="1">
      <alignment horizontal="distributed" vertical="center" justifyLastLine="1"/>
    </xf>
    <xf numFmtId="0" fontId="2" fillId="0" borderId="44" xfId="7" applyFont="1" applyBorder="1" applyAlignment="1">
      <alignment horizontal="distributed" vertical="center" justifyLastLine="1"/>
    </xf>
    <xf numFmtId="0" fontId="2" fillId="0" borderId="41" xfId="7" applyFont="1" applyBorder="1" applyAlignment="1">
      <alignment horizontal="distributed" vertical="center" justifyLastLine="1"/>
    </xf>
    <xf numFmtId="0" fontId="2" fillId="0" borderId="17" xfId="7" applyFont="1" applyBorder="1" applyAlignment="1">
      <alignment horizontal="distributed" vertical="center" justifyLastLine="1"/>
    </xf>
    <xf numFmtId="0" fontId="2" fillId="0" borderId="66" xfId="7" applyFont="1" applyBorder="1" applyAlignment="1">
      <alignment horizontal="distributed" vertical="center" justifyLastLine="1"/>
    </xf>
    <xf numFmtId="0" fontId="2" fillId="0" borderId="42" xfId="7" applyFont="1" applyBorder="1" applyAlignment="1">
      <alignment horizontal="distributed" vertical="center" justifyLastLine="1"/>
    </xf>
    <xf numFmtId="0" fontId="2" fillId="0" borderId="45" xfId="7" applyFont="1" applyBorder="1" applyAlignment="1">
      <alignment horizontal="distributed" vertical="center" justifyLastLine="1"/>
    </xf>
    <xf numFmtId="0" fontId="2" fillId="0" borderId="47" xfId="7" applyFont="1" applyBorder="1" applyAlignment="1">
      <alignment horizontal="distributed" vertical="center" justifyLastLine="1"/>
    </xf>
    <xf numFmtId="0" fontId="2" fillId="0" borderId="3" xfId="14" applyFont="1" applyBorder="1" applyAlignment="1">
      <alignment horizontal="center" vertical="center"/>
    </xf>
    <xf numFmtId="0" fontId="2" fillId="0" borderId="4" xfId="14" applyFont="1" applyBorder="1" applyAlignment="1">
      <alignment horizontal="center" vertical="center"/>
    </xf>
    <xf numFmtId="0" fontId="2" fillId="0" borderId="15" xfId="14" applyFont="1" applyBorder="1" applyAlignment="1">
      <alignment horizontal="center" vertical="center"/>
    </xf>
    <xf numFmtId="0" fontId="2" fillId="0" borderId="5" xfId="14" applyFont="1" applyBorder="1" applyAlignment="1">
      <alignment horizontal="center" vertical="center" wrapText="1"/>
    </xf>
    <xf numFmtId="0" fontId="2" fillId="0" borderId="5" xfId="14" applyFont="1" applyBorder="1" applyAlignment="1">
      <alignment horizontal="center" vertical="center"/>
    </xf>
    <xf numFmtId="0" fontId="2" fillId="0" borderId="11" xfId="14" applyFont="1" applyBorder="1" applyAlignment="1">
      <alignment horizontal="center" vertical="center" wrapText="1"/>
    </xf>
    <xf numFmtId="0" fontId="2" fillId="0" borderId="1" xfId="14" applyFont="1" applyBorder="1" applyAlignment="1">
      <alignment horizontal="center" vertical="center"/>
    </xf>
    <xf numFmtId="0" fontId="2" fillId="0" borderId="2" xfId="14" applyFont="1" applyBorder="1" applyAlignment="1">
      <alignment horizontal="center" vertical="center"/>
    </xf>
    <xf numFmtId="0" fontId="31" fillId="0" borderId="1" xfId="14" applyFont="1" applyBorder="1" applyAlignment="1">
      <alignment horizontal="left" vertical="top" wrapText="1"/>
    </xf>
    <xf numFmtId="0" fontId="31" fillId="0" borderId="2" xfId="14" applyFont="1" applyBorder="1" applyAlignment="1">
      <alignment horizontal="left" vertical="top" wrapText="1"/>
    </xf>
    <xf numFmtId="0" fontId="2" fillId="0" borderId="11" xfId="14" applyFont="1" applyBorder="1" applyAlignment="1">
      <alignment horizontal="center" vertical="center"/>
    </xf>
    <xf numFmtId="0" fontId="2" fillId="0" borderId="5" xfId="7" applyFont="1" applyBorder="1" applyAlignment="1">
      <alignment horizontal="center" vertical="center"/>
    </xf>
    <xf numFmtId="0" fontId="2" fillId="0" borderId="8" xfId="14" applyFont="1" applyBorder="1" applyAlignment="1">
      <alignment horizontal="center" vertical="center"/>
    </xf>
    <xf numFmtId="0" fontId="2" fillId="0" borderId="12" xfId="14" applyFont="1" applyBorder="1" applyAlignment="1">
      <alignment horizontal="center" vertical="center"/>
    </xf>
    <xf numFmtId="0" fontId="2" fillId="0" borderId="11" xfId="13" applyBorder="1" applyAlignment="1">
      <alignment horizontal="center" vertical="top" wrapText="1"/>
    </xf>
    <xf numFmtId="0" fontId="2" fillId="0" borderId="1" xfId="13" applyBorder="1" applyAlignment="1">
      <alignment horizontal="center" vertical="top" wrapText="1"/>
    </xf>
    <xf numFmtId="0" fontId="2" fillId="0" borderId="11" xfId="14" applyFont="1" applyBorder="1" applyAlignment="1">
      <alignment horizontal="center" vertical="top"/>
    </xf>
    <xf numFmtId="0" fontId="2" fillId="0" borderId="2" xfId="14" applyFont="1" applyBorder="1" applyAlignment="1">
      <alignment horizontal="center" vertical="top"/>
    </xf>
    <xf numFmtId="0" fontId="0" fillId="0" borderId="5" xfId="14" applyFont="1" applyBorder="1" applyAlignment="1">
      <alignment horizontal="center" vertical="top"/>
    </xf>
    <xf numFmtId="0" fontId="0" fillId="0" borderId="5" xfId="0" applyBorder="1" applyAlignment="1">
      <alignment horizontal="center" vertical="top"/>
    </xf>
    <xf numFmtId="0" fontId="2" fillId="0" borderId="14" xfId="14" applyFont="1"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2" fillId="0" borderId="4" xfId="13" applyBorder="1" applyAlignment="1" applyProtection="1">
      <alignment horizontal="right" vertical="center" wrapText="1"/>
      <protection locked="0"/>
    </xf>
    <xf numFmtId="0" fontId="7" fillId="0" borderId="5" xfId="7" applyFont="1" applyBorder="1" applyAlignment="1">
      <alignment horizontal="center" vertical="center"/>
    </xf>
    <xf numFmtId="0" fontId="2" fillId="0" borderId="11" xfId="13" applyBorder="1" applyAlignment="1">
      <alignment horizontal="center" vertical="center" wrapText="1"/>
    </xf>
    <xf numFmtId="0" fontId="27" fillId="0" borderId="1" xfId="7" applyFont="1" applyBorder="1" applyAlignment="1">
      <alignment horizontal="center" vertical="center" wrapText="1"/>
    </xf>
    <xf numFmtId="0" fontId="27" fillId="0" borderId="2" xfId="7" applyFont="1" applyBorder="1" applyAlignment="1">
      <alignment horizontal="center" vertical="center" wrapText="1"/>
    </xf>
    <xf numFmtId="0" fontId="2" fillId="0" borderId="1" xfId="7" applyFont="1" applyBorder="1" applyAlignment="1">
      <alignment horizontal="center" vertical="center" wrapText="1"/>
    </xf>
    <xf numFmtId="0" fontId="2" fillId="0" borderId="2" xfId="7" applyFont="1" applyBorder="1" applyAlignment="1">
      <alignment horizontal="center" vertical="center" wrapText="1"/>
    </xf>
    <xf numFmtId="0" fontId="2" fillId="0" borderId="1" xfId="13" applyBorder="1" applyAlignment="1">
      <alignment horizontal="center" vertical="center" wrapText="1"/>
    </xf>
    <xf numFmtId="0" fontId="2" fillId="0" borderId="2" xfId="13" applyBorder="1" applyAlignment="1">
      <alignment horizontal="center" vertical="center" wrapText="1"/>
    </xf>
    <xf numFmtId="0" fontId="2" fillId="0" borderId="3" xfId="13" applyBorder="1" applyAlignment="1">
      <alignment horizontal="center" vertical="center" wrapText="1"/>
    </xf>
    <xf numFmtId="0" fontId="2" fillId="0" borderId="15" xfId="7" applyFont="1" applyBorder="1" applyAlignment="1">
      <alignment horizontal="center" vertical="center"/>
    </xf>
    <xf numFmtId="0" fontId="2" fillId="0" borderId="7" xfId="7" applyFont="1" applyBorder="1" applyAlignment="1">
      <alignment horizontal="center" vertical="center"/>
    </xf>
    <xf numFmtId="0" fontId="2" fillId="0" borderId="24" xfId="7" applyFont="1" applyBorder="1" applyAlignment="1">
      <alignment horizontal="center" vertical="center"/>
    </xf>
    <xf numFmtId="0" fontId="2" fillId="0" borderId="6" xfId="13" applyBorder="1" applyAlignment="1">
      <alignment horizontal="center" vertical="center" wrapText="1"/>
    </xf>
    <xf numFmtId="0" fontId="2" fillId="0" borderId="16" xfId="13" applyBorder="1" applyAlignment="1">
      <alignment horizontal="center" vertical="center" wrapText="1"/>
    </xf>
    <xf numFmtId="0" fontId="2" fillId="0" borderId="8" xfId="13" applyBorder="1" applyAlignment="1">
      <alignment horizontal="center" vertical="center"/>
    </xf>
    <xf numFmtId="0" fontId="2" fillId="0" borderId="14" xfId="13" applyBorder="1" applyAlignment="1">
      <alignment horizontal="center" vertical="center"/>
    </xf>
    <xf numFmtId="0" fontId="0" fillId="0" borderId="11" xfId="14"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2" fillId="0" borderId="11" xfId="7" applyFont="1" applyBorder="1" applyAlignment="1">
      <alignment horizontal="center" vertical="center" wrapText="1"/>
    </xf>
    <xf numFmtId="0" fontId="20" fillId="0" borderId="11" xfId="13" applyFont="1" applyBorder="1" applyAlignment="1">
      <alignment horizontal="center" vertical="center" wrapText="1"/>
    </xf>
    <xf numFmtId="0" fontId="20" fillId="0" borderId="1" xfId="13" applyFont="1" applyBorder="1" applyAlignment="1">
      <alignment horizontal="center" vertical="center" wrapText="1"/>
    </xf>
    <xf numFmtId="0" fontId="20" fillId="0" borderId="2" xfId="13" applyFont="1" applyBorder="1" applyAlignment="1">
      <alignment horizontal="center" vertical="center" wrapText="1"/>
    </xf>
    <xf numFmtId="0" fontId="20" fillId="0" borderId="5" xfId="14" applyFont="1" applyBorder="1" applyAlignment="1">
      <alignment horizontal="center" vertical="top"/>
    </xf>
    <xf numFmtId="0" fontId="20" fillId="0" borderId="5" xfId="0" applyFont="1" applyBorder="1" applyAlignment="1">
      <alignment horizontal="center" vertical="top"/>
    </xf>
    <xf numFmtId="38" fontId="5" fillId="0" borderId="0" xfId="2" applyFont="1" applyFill="1" applyAlignment="1" applyProtection="1">
      <alignment horizontal="center" vertical="center"/>
    </xf>
    <xf numFmtId="0" fontId="25" fillId="0" borderId="0" xfId="7" applyFont="1" applyFill="1" applyAlignment="1" applyProtection="1">
      <alignment horizontal="center" vertical="center"/>
    </xf>
    <xf numFmtId="0" fontId="2" fillId="0" borderId="32" xfId="10" applyFill="1" applyBorder="1" applyAlignment="1" applyProtection="1">
      <alignment horizontal="distributed" vertical="center" justifyLastLine="1"/>
    </xf>
    <xf numFmtId="0" fontId="2" fillId="0" borderId="40" xfId="10" applyFill="1" applyBorder="1" applyAlignment="1" applyProtection="1">
      <alignment horizontal="distributed" vertical="center" justifyLastLine="1"/>
    </xf>
    <xf numFmtId="0" fontId="24" fillId="0" borderId="33" xfId="7" applyFont="1" applyFill="1" applyBorder="1" applyAlignment="1" applyProtection="1">
      <alignment horizontal="distributed" vertical="center" justifyLastLine="1"/>
    </xf>
    <xf numFmtId="0" fontId="24" fillId="0" borderId="34" xfId="7" applyFont="1" applyFill="1" applyBorder="1" applyAlignment="1" applyProtection="1">
      <alignment horizontal="distributed" vertical="center" justifyLastLine="1"/>
    </xf>
    <xf numFmtId="0" fontId="24" fillId="0" borderId="35" xfId="7" applyFont="1" applyFill="1" applyBorder="1" applyAlignment="1" applyProtection="1">
      <alignment horizontal="distributed" vertical="center" justifyLastLine="1"/>
    </xf>
    <xf numFmtId="0" fontId="24" fillId="0" borderId="36" xfId="7" applyFont="1" applyFill="1" applyBorder="1" applyAlignment="1" applyProtection="1">
      <alignment horizontal="distributed" vertical="center" justifyLastLine="1"/>
    </xf>
    <xf numFmtId="0" fontId="24" fillId="0" borderId="37" xfId="7" applyFont="1" applyFill="1" applyBorder="1" applyAlignment="1" applyProtection="1">
      <alignment horizontal="distributed" vertical="center" justifyLastLine="1"/>
    </xf>
    <xf numFmtId="0" fontId="24" fillId="0" borderId="38" xfId="7" applyFont="1" applyFill="1" applyBorder="1" applyAlignment="1" applyProtection="1">
      <alignment horizontal="distributed" vertical="center" justifyLastLine="1"/>
    </xf>
    <xf numFmtId="0" fontId="24" fillId="0" borderId="39" xfId="7" applyFont="1" applyFill="1" applyBorder="1" applyAlignment="1" applyProtection="1">
      <alignment horizontal="distributed" vertical="center" justifyLastLine="1"/>
    </xf>
    <xf numFmtId="0" fontId="24" fillId="0" borderId="0" xfId="7" applyFont="1" applyFill="1" applyAlignment="1" applyProtection="1">
      <alignment horizontal="distributed" vertical="center" justifyLastLine="1"/>
    </xf>
    <xf numFmtId="0" fontId="24" fillId="0" borderId="44" xfId="7" applyFont="1" applyFill="1" applyBorder="1" applyAlignment="1" applyProtection="1">
      <alignment horizontal="distributed" vertical="center" justifyLastLine="1"/>
    </xf>
    <xf numFmtId="0" fontId="2" fillId="0" borderId="41" xfId="7" applyFont="1" applyFill="1" applyBorder="1" applyAlignment="1" applyProtection="1">
      <alignment horizontal="distributed" vertical="center" justifyLastLine="1"/>
    </xf>
    <xf numFmtId="0" fontId="2" fillId="0" borderId="7" xfId="7" applyFont="1" applyFill="1" applyBorder="1" applyAlignment="1" applyProtection="1">
      <alignment horizontal="distributed" vertical="center" justifyLastLine="1"/>
    </xf>
    <xf numFmtId="0" fontId="24" fillId="0" borderId="42" xfId="7" applyFont="1" applyFill="1" applyBorder="1" applyAlignment="1" applyProtection="1">
      <alignment horizontal="distributed" vertical="center" justifyLastLine="1"/>
    </xf>
    <xf numFmtId="0" fontId="24" fillId="0" borderId="45" xfId="7" applyFont="1" applyFill="1" applyBorder="1" applyAlignment="1" applyProtection="1">
      <alignment horizontal="distributed" vertical="center" justifyLastLine="1"/>
    </xf>
    <xf numFmtId="0" fontId="24" fillId="0" borderId="47" xfId="7" applyFont="1" applyFill="1" applyBorder="1" applyAlignment="1" applyProtection="1">
      <alignment horizontal="distributed" vertical="center" justifyLastLine="1"/>
    </xf>
    <xf numFmtId="0" fontId="0" fillId="0" borderId="11" xfId="7" applyFont="1" applyFill="1" applyBorder="1" applyAlignment="1" applyProtection="1">
      <alignment horizontal="distributed" vertical="center" justifyLastLine="1"/>
    </xf>
    <xf numFmtId="0" fontId="2" fillId="0" borderId="1" xfId="7" applyFont="1" applyFill="1" applyBorder="1" applyAlignment="1" applyProtection="1">
      <alignment horizontal="distributed" vertical="center" justifyLastLine="1"/>
    </xf>
    <xf numFmtId="0" fontId="0" fillId="0" borderId="46" xfId="7" applyFont="1" applyFill="1" applyBorder="1" applyAlignment="1" applyProtection="1">
      <alignment horizontal="distributed" vertical="center" justifyLastLine="1"/>
    </xf>
    <xf numFmtId="0" fontId="2" fillId="0" borderId="48" xfId="7" applyFont="1" applyFill="1" applyBorder="1" applyAlignment="1" applyProtection="1">
      <alignment horizontal="distributed" vertical="center" justifyLastLine="1"/>
    </xf>
    <xf numFmtId="0" fontId="2" fillId="0" borderId="7" xfId="0" applyFont="1" applyFill="1" applyBorder="1" applyAlignment="1" applyProtection="1">
      <alignment horizontal="distributed" vertical="center" justifyLastLine="1"/>
    </xf>
    <xf numFmtId="0" fontId="2" fillId="0" borderId="48" xfId="0" applyFont="1" applyFill="1" applyBorder="1" applyAlignment="1" applyProtection="1">
      <alignment horizontal="distributed" vertical="center" justifyLastLine="1"/>
    </xf>
    <xf numFmtId="0" fontId="2" fillId="0" borderId="50" xfId="0" applyFont="1" applyFill="1" applyBorder="1" applyAlignment="1" applyProtection="1">
      <alignment horizontal="distributed" vertical="center" justifyLastLine="1"/>
    </xf>
    <xf numFmtId="0" fontId="5" fillId="0" borderId="0" xfId="10" applyFont="1" applyFill="1" applyAlignment="1" applyProtection="1">
      <alignment horizontal="center" vertical="center"/>
    </xf>
    <xf numFmtId="0" fontId="2" fillId="0" borderId="63" xfId="10" applyFill="1" applyBorder="1" applyAlignment="1" applyProtection="1">
      <alignment horizontal="distributed" vertical="center" justifyLastLine="1"/>
    </xf>
    <xf numFmtId="0" fontId="2" fillId="0" borderId="41" xfId="10" applyFill="1" applyBorder="1" applyAlignment="1" applyProtection="1">
      <alignment horizontal="distributed" vertical="center" justifyLastLine="1"/>
    </xf>
    <xf numFmtId="0" fontId="0" fillId="0" borderId="64" xfId="0" applyFill="1" applyBorder="1" applyAlignment="1" applyProtection="1">
      <alignment horizontal="distributed" vertical="center" justifyLastLine="1"/>
    </xf>
    <xf numFmtId="0" fontId="0" fillId="0" borderId="38" xfId="0" applyFill="1" applyBorder="1" applyAlignment="1" applyProtection="1">
      <alignment horizontal="distributed" vertical="center" justifyLastLine="1"/>
    </xf>
    <xf numFmtId="0" fontId="0" fillId="0" borderId="6" xfId="0" applyFill="1" applyBorder="1" applyAlignment="1" applyProtection="1">
      <alignment horizontal="distributed" vertical="center" justifyLastLine="1"/>
    </xf>
    <xf numFmtId="0" fontId="0" fillId="0" borderId="17" xfId="0" applyFill="1" applyBorder="1" applyAlignment="1" applyProtection="1">
      <alignment horizontal="distributed" vertical="center" justifyLastLine="1"/>
    </xf>
    <xf numFmtId="0" fontId="2" fillId="0" borderId="65" xfId="0" applyFont="1" applyFill="1" applyBorder="1" applyAlignment="1" applyProtection="1">
      <alignment horizontal="distributed" vertical="center" justifyLastLine="1"/>
    </xf>
    <xf numFmtId="0" fontId="2" fillId="0" borderId="38" xfId="0" applyFont="1" applyFill="1" applyBorder="1" applyAlignment="1" applyProtection="1">
      <alignment horizontal="distributed" vertical="center" justifyLastLine="1"/>
    </xf>
    <xf numFmtId="0" fontId="2" fillId="0" borderId="39" xfId="0" applyFont="1" applyFill="1" applyBorder="1" applyAlignment="1" applyProtection="1">
      <alignment horizontal="distributed" vertical="center" justifyLastLine="1"/>
    </xf>
    <xf numFmtId="0" fontId="2" fillId="0" borderId="55" xfId="0" applyFont="1" applyFill="1" applyBorder="1" applyAlignment="1" applyProtection="1">
      <alignment horizontal="distributed" vertical="center" justifyLastLine="1"/>
    </xf>
    <xf numFmtId="0" fontId="2" fillId="0" borderId="17" xfId="0" applyFont="1" applyFill="1" applyBorder="1" applyAlignment="1" applyProtection="1">
      <alignment horizontal="distributed" vertical="center" justifyLastLine="1"/>
    </xf>
    <xf numFmtId="0" fontId="2" fillId="0" borderId="66" xfId="0" applyFont="1" applyFill="1" applyBorder="1" applyAlignment="1" applyProtection="1">
      <alignment horizontal="distributed" vertical="center" justifyLastLine="1"/>
    </xf>
    <xf numFmtId="0" fontId="0" fillId="0" borderId="65" xfId="0" applyFill="1" applyBorder="1" applyAlignment="1" applyProtection="1">
      <alignment horizontal="distributed" vertical="center" justifyLastLine="1"/>
    </xf>
    <xf numFmtId="0" fontId="0" fillId="0" borderId="39" xfId="0" applyFill="1" applyBorder="1" applyAlignment="1" applyProtection="1">
      <alignment horizontal="distributed" vertical="center" justifyLastLine="1"/>
    </xf>
    <xf numFmtId="0" fontId="0" fillId="0" borderId="49" xfId="0" applyFill="1" applyBorder="1" applyAlignment="1" applyProtection="1">
      <alignment horizontal="distributed" vertical="center" justifyLastLine="1"/>
    </xf>
    <xf numFmtId="0" fontId="0" fillId="0" borderId="44" xfId="0" applyFill="1" applyBorder="1" applyAlignment="1" applyProtection="1">
      <alignment horizontal="distributed" vertical="center" justifyLastLine="1"/>
    </xf>
    <xf numFmtId="0" fontId="2" fillId="0" borderId="1" xfId="0" applyFont="1" applyFill="1" applyBorder="1" applyAlignment="1" applyProtection="1">
      <alignment horizontal="distributed" vertical="center" justifyLastLine="1"/>
    </xf>
    <xf numFmtId="0" fontId="2" fillId="0" borderId="41" xfId="0" applyFont="1" applyFill="1" applyBorder="1" applyAlignment="1" applyProtection="1">
      <alignment horizontal="distributed" vertical="center" justifyLastLine="1"/>
    </xf>
    <xf numFmtId="0" fontId="2" fillId="0" borderId="7" xfId="0" applyFont="1" applyFill="1" applyBorder="1" applyAlignment="1" applyProtection="1">
      <alignment horizontal="distributed" vertical="center" wrapText="1" justifyLastLine="1"/>
    </xf>
    <xf numFmtId="0" fontId="2" fillId="0" borderId="57" xfId="0" applyFont="1" applyFill="1" applyBorder="1" applyAlignment="1" applyProtection="1">
      <alignment horizontal="distributed" vertical="center" justifyLastLine="1"/>
    </xf>
    <xf numFmtId="0" fontId="2" fillId="0" borderId="49" xfId="0" applyFont="1" applyFill="1" applyBorder="1" applyAlignment="1" applyProtection="1">
      <alignment horizontal="distributed" vertical="center" justifyLastLine="1"/>
    </xf>
    <xf numFmtId="0" fontId="2" fillId="0" borderId="0" xfId="0" applyFont="1" applyFill="1" applyAlignment="1" applyProtection="1">
      <alignment horizontal="distributed" vertical="center" justifyLastLine="1"/>
    </xf>
    <xf numFmtId="0" fontId="2" fillId="0" borderId="48" xfId="0" applyFont="1" applyFill="1" applyBorder="1" applyAlignment="1" applyProtection="1">
      <alignment horizontal="distributed" vertical="center" wrapText="1" justifyLastLine="1"/>
    </xf>
    <xf numFmtId="0" fontId="2" fillId="0" borderId="50" xfId="0" applyFont="1" applyFill="1" applyBorder="1" applyAlignment="1" applyProtection="1">
      <alignment horizontal="distributed" vertical="center" wrapText="1" justifyLastLine="1"/>
    </xf>
    <xf numFmtId="0" fontId="2" fillId="0" borderId="65" xfId="10" applyFill="1" applyBorder="1" applyAlignment="1" applyProtection="1">
      <alignment horizontal="distributed" vertical="center" justifyLastLine="1"/>
    </xf>
    <xf numFmtId="0" fontId="2" fillId="0" borderId="49" xfId="10" applyFill="1" applyBorder="1" applyAlignment="1" applyProtection="1">
      <alignment horizontal="distributed" vertical="center" justifyLastLine="1"/>
    </xf>
    <xf numFmtId="0" fontId="2" fillId="0" borderId="65" xfId="0" applyFont="1" applyFill="1" applyBorder="1" applyAlignment="1" applyProtection="1">
      <alignment horizontal="distributed" vertical="center" wrapText="1" justifyLastLine="1"/>
    </xf>
    <xf numFmtId="0" fontId="2" fillId="0" borderId="38" xfId="0" applyFont="1" applyFill="1" applyBorder="1" applyAlignment="1" applyProtection="1">
      <alignment horizontal="distributed" vertical="center" wrapText="1" justifyLastLine="1"/>
    </xf>
    <xf numFmtId="0" fontId="2" fillId="0" borderId="39" xfId="0" applyFont="1" applyFill="1" applyBorder="1" applyAlignment="1" applyProtection="1">
      <alignment horizontal="distributed" vertical="center" wrapText="1" justifyLastLine="1"/>
    </xf>
    <xf numFmtId="0" fontId="2" fillId="0" borderId="55" xfId="0" applyFont="1" applyFill="1" applyBorder="1" applyAlignment="1" applyProtection="1">
      <alignment horizontal="distributed" vertical="center" wrapText="1" justifyLastLine="1"/>
    </xf>
    <xf numFmtId="0" fontId="2" fillId="0" borderId="17" xfId="0" applyFont="1" applyFill="1" applyBorder="1" applyAlignment="1" applyProtection="1">
      <alignment horizontal="distributed" vertical="center" wrapText="1" justifyLastLine="1"/>
    </xf>
    <xf numFmtId="0" fontId="2" fillId="0" borderId="66" xfId="0" applyFont="1" applyFill="1" applyBorder="1" applyAlignment="1" applyProtection="1">
      <alignment horizontal="distributed" vertical="center" wrapText="1" justifyLastLine="1"/>
    </xf>
    <xf numFmtId="0" fontId="2" fillId="0" borderId="24" xfId="0" applyFont="1" applyFill="1" applyBorder="1" applyAlignment="1" applyProtection="1">
      <alignment horizontal="distributed" vertical="center" justifyLastLine="1"/>
    </xf>
  </cellXfs>
  <cellStyles count="19">
    <cellStyle name="パーセント" xfId="1" builtinId="5"/>
    <cellStyle name="パーセント 2" xfId="6" xr:uid="{00000000-0005-0000-0000-000001000000}"/>
    <cellStyle name="桁区切り" xfId="2" builtinId="6"/>
    <cellStyle name="桁区切り 2" xfId="5" xr:uid="{00000000-0005-0000-0000-000003000000}"/>
    <cellStyle name="桁区切り 3" xfId="9" xr:uid="{88317D59-2979-419A-92A9-D09DFCCDADA4}"/>
    <cellStyle name="桁区切り 3 2" xfId="18" xr:uid="{96EB655F-8B3F-4D9F-927A-2778D0B4BB69}"/>
    <cellStyle name="標準" xfId="0" builtinId="0"/>
    <cellStyle name="標準 2" xfId="7" xr:uid="{692AF0D2-4FD5-40F9-A348-2089A351B216}"/>
    <cellStyle name="標準 2 2" xfId="17" xr:uid="{61AC1A1E-AE7D-4B2F-ADF6-D7A1BC050217}"/>
    <cellStyle name="標準 3" xfId="16" xr:uid="{919156D1-AF0A-4612-842C-522C679AA5FC}"/>
    <cellStyle name="標準 4" xfId="4" xr:uid="{00000000-0005-0000-0000-000005000000}"/>
    <cellStyle name="標準 5" xfId="8" xr:uid="{D2AF89D5-F7E3-463D-9D87-53573B87465F}"/>
    <cellStyle name="標準 6" xfId="15" xr:uid="{FAD18D62-83C6-45B7-9207-84829A3ACA3C}"/>
    <cellStyle name="標準 8" xfId="14" xr:uid="{92D3F10F-5EBF-40C3-A53E-FC70769D32DA}"/>
    <cellStyle name="標準_~3070399" xfId="13" xr:uid="{CDCA7CE3-CBB1-4391-9C46-9C0DFA751A5E}"/>
    <cellStyle name="標準_参考資料(削除最新版)_ダミー込み版財務査定後（変更用）" xfId="12" xr:uid="{E3A4CDA2-B317-4A83-918E-F32FF24981CC}"/>
    <cellStyle name="標準_実施計画書（16.1）" xfId="10" xr:uid="{F4F6577A-E7A5-49E4-99F0-DA84BE0B7E92}"/>
    <cellStyle name="標準_実施計画書（様式）.16.3.19 当初割当て" xfId="11" xr:uid="{0128A082-F583-4355-8CA5-B5122F435E33}"/>
    <cellStyle name="未定義" xfId="3" xr:uid="{00000000-0005-0000-0000-000006000000}"/>
  </cellStyles>
  <dxfs count="0"/>
  <tableStyles count="0" defaultTableStyle="TableStyleMedium9" defaultPivotStyle="PivotStyleLight16"/>
  <colors>
    <mruColors>
      <color rgb="FFFFFF99"/>
      <color rgb="FFC4D79B"/>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CF7F4-BBC0-4373-9813-846B238D8BA5}">
  <sheetPr codeName="Sheet1">
    <tabColor theme="1"/>
  </sheetPr>
  <dimension ref="A1:U58"/>
  <sheetViews>
    <sheetView workbookViewId="0"/>
  </sheetViews>
  <sheetFormatPr defaultColWidth="1.44140625" defaultRowHeight="13.2"/>
  <cols>
    <col min="1" max="1" width="6.33203125" style="5" bestFit="1" customWidth="1"/>
    <col min="2" max="2" width="1.44140625" style="104"/>
    <col min="3" max="3" width="9.6640625" style="5" bestFit="1" customWidth="1"/>
    <col min="4" max="4" width="1.44140625" style="104"/>
    <col min="5" max="5" width="48.6640625" style="104" bestFit="1" customWidth="1"/>
    <col min="6" max="6" width="1.44140625" style="104"/>
    <col min="7" max="7" width="48" style="110" bestFit="1" customWidth="1"/>
    <col min="8" max="8" width="1.44140625" style="110"/>
    <col min="9" max="9" width="25.44140625" style="110" bestFit="1" customWidth="1"/>
    <col min="10" max="10" width="1.44140625" style="110"/>
    <col min="11" max="11" width="62" style="110" bestFit="1" customWidth="1"/>
    <col min="12" max="12" width="1.44140625" style="109"/>
    <col min="13" max="13" width="26.77734375" style="109" bestFit="1" customWidth="1"/>
    <col min="14" max="14" width="1.44140625" style="109"/>
    <col min="15" max="15" width="31.88671875" style="109" bestFit="1" customWidth="1"/>
    <col min="16" max="16" width="1.44140625" style="111"/>
    <col min="17" max="17" width="21.33203125" style="110" bestFit="1" customWidth="1"/>
    <col min="18" max="18" width="1.44140625" style="109"/>
    <col min="19" max="19" width="77.6640625" style="109" bestFit="1" customWidth="1"/>
    <col min="20" max="20" width="1.44140625" style="109"/>
    <col min="21" max="21" width="22.6640625" style="109" bestFit="1" customWidth="1"/>
    <col min="22" max="16384" width="1.44140625" style="109"/>
  </cols>
  <sheetData>
    <row r="1" spans="1:21" ht="24">
      <c r="A1" s="32" t="s">
        <v>16</v>
      </c>
      <c r="B1" s="102"/>
      <c r="C1" s="32" t="s">
        <v>0</v>
      </c>
      <c r="D1" s="102"/>
      <c r="E1" s="102" t="s">
        <v>412</v>
      </c>
      <c r="F1" s="102"/>
      <c r="G1" s="109" t="s">
        <v>411</v>
      </c>
      <c r="H1" s="106"/>
      <c r="I1" s="109" t="s">
        <v>416</v>
      </c>
      <c r="J1" s="106"/>
      <c r="K1" s="109" t="s">
        <v>417</v>
      </c>
      <c r="M1" s="109" t="s">
        <v>418</v>
      </c>
      <c r="O1" s="109" t="s">
        <v>419</v>
      </c>
      <c r="Q1" s="116" t="s">
        <v>402</v>
      </c>
    </row>
    <row r="2" spans="1:21" ht="24">
      <c r="A2" s="34" t="s">
        <v>4</v>
      </c>
      <c r="B2" s="103"/>
      <c r="C2" s="33" t="s">
        <v>18</v>
      </c>
      <c r="D2" s="102"/>
      <c r="E2" s="36" t="s">
        <v>414</v>
      </c>
      <c r="F2" s="102"/>
      <c r="G2" s="109"/>
      <c r="H2" s="106"/>
      <c r="I2" s="109"/>
      <c r="J2" s="106"/>
      <c r="K2" s="109"/>
      <c r="Q2" s="109"/>
      <c r="S2" s="109" t="s">
        <v>431</v>
      </c>
      <c r="U2" s="109" t="s">
        <v>441</v>
      </c>
    </row>
    <row r="3" spans="1:21">
      <c r="A3" s="4" t="s">
        <v>5</v>
      </c>
      <c r="B3" s="103"/>
      <c r="C3" s="35" t="s">
        <v>19</v>
      </c>
      <c r="D3" s="102"/>
      <c r="E3" s="36" t="s">
        <v>415</v>
      </c>
      <c r="F3" s="102"/>
      <c r="G3" s="109"/>
      <c r="H3" s="106"/>
      <c r="I3" s="109"/>
      <c r="J3" s="106"/>
      <c r="K3" s="109"/>
      <c r="Q3" s="109"/>
      <c r="S3" s="109" t="s">
        <v>432</v>
      </c>
      <c r="U3" s="109" t="s">
        <v>442</v>
      </c>
    </row>
    <row r="4" spans="1:21">
      <c r="A4" s="34" t="s">
        <v>6</v>
      </c>
      <c r="B4" s="103"/>
      <c r="C4" s="35" t="s">
        <v>20</v>
      </c>
      <c r="D4" s="102"/>
      <c r="E4" s="102"/>
      <c r="F4" s="102"/>
      <c r="G4" s="109"/>
      <c r="H4" s="106"/>
      <c r="I4" s="109"/>
      <c r="J4" s="106"/>
      <c r="K4" s="109"/>
      <c r="Q4" s="109"/>
      <c r="S4" s="109" t="s">
        <v>433</v>
      </c>
      <c r="U4" s="109" t="s">
        <v>443</v>
      </c>
    </row>
    <row r="5" spans="1:21">
      <c r="A5" s="4" t="s">
        <v>7</v>
      </c>
      <c r="B5" s="103"/>
      <c r="C5" s="35" t="s">
        <v>21</v>
      </c>
      <c r="D5" s="102"/>
      <c r="E5" s="102"/>
      <c r="F5" s="102"/>
      <c r="G5" s="109"/>
      <c r="H5" s="106"/>
      <c r="I5" s="109"/>
      <c r="J5" s="106"/>
      <c r="K5" s="109"/>
      <c r="Q5" s="109"/>
      <c r="S5" s="109" t="s">
        <v>434</v>
      </c>
      <c r="U5" s="109" t="s">
        <v>444</v>
      </c>
    </row>
    <row r="6" spans="1:21">
      <c r="A6" s="34" t="s">
        <v>8</v>
      </c>
      <c r="B6" s="103"/>
      <c r="C6" s="35" t="s">
        <v>22</v>
      </c>
      <c r="D6" s="102"/>
      <c r="E6" s="102"/>
      <c r="F6" s="102"/>
      <c r="G6" s="109"/>
      <c r="H6" s="106"/>
      <c r="I6" s="109"/>
      <c r="J6" s="106"/>
      <c r="K6" s="109"/>
      <c r="Q6" s="109"/>
      <c r="S6" s="109" t="s">
        <v>435</v>
      </c>
      <c r="U6" s="109" t="s">
        <v>445</v>
      </c>
    </row>
    <row r="7" spans="1:21">
      <c r="A7" s="4" t="s">
        <v>9</v>
      </c>
      <c r="B7" s="103"/>
      <c r="C7" s="35" t="s">
        <v>23</v>
      </c>
      <c r="D7" s="102"/>
      <c r="E7" s="113" t="s">
        <v>410</v>
      </c>
      <c r="F7" s="109"/>
      <c r="G7" s="113" t="s">
        <v>410</v>
      </c>
      <c r="H7" s="109"/>
      <c r="I7" s="113" t="s">
        <v>410</v>
      </c>
      <c r="J7" s="109"/>
      <c r="K7" s="113" t="s">
        <v>410</v>
      </c>
      <c r="M7" s="113" t="s">
        <v>410</v>
      </c>
      <c r="P7" s="103"/>
      <c r="Q7" s="113" t="s">
        <v>410</v>
      </c>
      <c r="S7" s="109" t="s">
        <v>436</v>
      </c>
    </row>
    <row r="8" spans="1:21" ht="24">
      <c r="A8" s="34" t="s">
        <v>17</v>
      </c>
      <c r="B8" s="103"/>
      <c r="C8" s="36" t="s">
        <v>24</v>
      </c>
      <c r="D8" s="102"/>
      <c r="E8" s="36" t="s">
        <v>414</v>
      </c>
      <c r="F8" s="36"/>
      <c r="G8" s="110" t="s">
        <v>157</v>
      </c>
      <c r="H8" s="107"/>
      <c r="I8" s="110" t="s">
        <v>139</v>
      </c>
      <c r="J8" s="107"/>
      <c r="K8" s="110" t="s">
        <v>121</v>
      </c>
      <c r="M8" s="109" t="s">
        <v>120</v>
      </c>
      <c r="O8" s="43" t="s">
        <v>141</v>
      </c>
      <c r="P8" s="105"/>
      <c r="Q8" s="109" t="s">
        <v>420</v>
      </c>
      <c r="S8" s="109" t="s">
        <v>437</v>
      </c>
    </row>
    <row r="9" spans="1:21">
      <c r="A9" s="4" t="s">
        <v>10</v>
      </c>
      <c r="B9" s="103"/>
      <c r="C9" s="33" t="s">
        <v>25</v>
      </c>
      <c r="D9" s="102"/>
      <c r="F9" s="36"/>
      <c r="G9" s="110" t="s">
        <v>158</v>
      </c>
      <c r="H9" s="107"/>
      <c r="J9" s="107"/>
      <c r="K9" s="110" t="s">
        <v>122</v>
      </c>
      <c r="M9" s="109" t="s">
        <v>135</v>
      </c>
      <c r="O9" s="43" t="s">
        <v>195</v>
      </c>
      <c r="P9" s="105"/>
      <c r="Q9" s="109" t="s">
        <v>421</v>
      </c>
      <c r="S9" s="109" t="s">
        <v>438</v>
      </c>
      <c r="U9" s="109" t="s">
        <v>446</v>
      </c>
    </row>
    <row r="10" spans="1:21">
      <c r="A10" s="34" t="s">
        <v>11</v>
      </c>
      <c r="B10" s="103"/>
      <c r="C10" s="33" t="s">
        <v>26</v>
      </c>
      <c r="E10" s="36"/>
      <c r="F10" s="36"/>
      <c r="H10" s="107"/>
      <c r="J10" s="107"/>
      <c r="K10" s="110" t="s">
        <v>123</v>
      </c>
      <c r="M10" s="109" t="s">
        <v>128</v>
      </c>
      <c r="O10" s="43" t="s">
        <v>196</v>
      </c>
      <c r="P10" s="105"/>
      <c r="Q10" s="109" t="s">
        <v>422</v>
      </c>
      <c r="S10" s="109" t="s">
        <v>439</v>
      </c>
      <c r="U10" s="109" t="s">
        <v>447</v>
      </c>
    </row>
    <row r="11" spans="1:21">
      <c r="A11" s="4"/>
      <c r="B11" s="103"/>
      <c r="C11" s="33" t="s">
        <v>27</v>
      </c>
      <c r="D11" s="109"/>
      <c r="E11" s="36"/>
      <c r="F11" s="36"/>
      <c r="I11" s="108"/>
      <c r="K11" s="110" t="s">
        <v>124</v>
      </c>
      <c r="M11" s="109" t="s">
        <v>136</v>
      </c>
      <c r="Q11" s="109" t="s">
        <v>423</v>
      </c>
      <c r="S11" s="109" t="s">
        <v>78</v>
      </c>
    </row>
    <row r="12" spans="1:21">
      <c r="A12" s="4"/>
      <c r="B12" s="103"/>
      <c r="C12" s="33" t="s">
        <v>28</v>
      </c>
      <c r="D12" s="36"/>
      <c r="E12" s="36"/>
      <c r="F12" s="36"/>
      <c r="K12" s="110" t="s">
        <v>125</v>
      </c>
      <c r="M12" s="109" t="s">
        <v>78</v>
      </c>
      <c r="Q12" s="109" t="s">
        <v>173</v>
      </c>
      <c r="S12" s="109" t="s">
        <v>130</v>
      </c>
    </row>
    <row r="13" spans="1:21">
      <c r="A13" s="4"/>
      <c r="B13" s="103"/>
      <c r="C13" s="33" t="s">
        <v>29</v>
      </c>
      <c r="D13" s="36"/>
      <c r="E13" s="36"/>
      <c r="F13" s="36"/>
      <c r="K13" s="110" t="s">
        <v>126</v>
      </c>
      <c r="M13" s="109" t="s">
        <v>130</v>
      </c>
      <c r="Q13" s="110" t="s">
        <v>424</v>
      </c>
      <c r="S13" s="109" t="s">
        <v>131</v>
      </c>
    </row>
    <row r="14" spans="1:21">
      <c r="A14" s="4"/>
      <c r="B14" s="103"/>
      <c r="C14" s="33" t="s">
        <v>30</v>
      </c>
      <c r="D14" s="36"/>
      <c r="E14" s="36"/>
      <c r="F14" s="36"/>
      <c r="I14" s="109"/>
      <c r="K14" s="110" t="s">
        <v>127</v>
      </c>
      <c r="M14" s="109" t="s">
        <v>131</v>
      </c>
      <c r="Q14" s="107" t="s">
        <v>425</v>
      </c>
    </row>
    <row r="15" spans="1:21">
      <c r="A15" s="4"/>
      <c r="B15" s="103"/>
      <c r="C15" s="33" t="s">
        <v>31</v>
      </c>
      <c r="D15" s="36"/>
      <c r="E15" s="36"/>
      <c r="F15" s="36"/>
      <c r="G15" s="109"/>
      <c r="H15" s="109"/>
      <c r="I15" s="109"/>
      <c r="J15" s="109"/>
      <c r="K15" s="110" t="s">
        <v>129</v>
      </c>
      <c r="Q15" s="107" t="s">
        <v>426</v>
      </c>
    </row>
    <row r="16" spans="1:21">
      <c r="A16" s="4"/>
      <c r="B16" s="103"/>
      <c r="C16" s="33" t="s">
        <v>32</v>
      </c>
      <c r="D16" s="36"/>
      <c r="E16" s="36"/>
      <c r="F16" s="36"/>
      <c r="G16" s="109"/>
      <c r="H16" s="109"/>
      <c r="I16" s="109"/>
      <c r="J16" s="109"/>
      <c r="K16" s="110" t="s">
        <v>172</v>
      </c>
      <c r="Q16" s="107" t="s">
        <v>427</v>
      </c>
    </row>
    <row r="17" spans="1:17">
      <c r="A17" s="4"/>
      <c r="B17" s="103"/>
      <c r="C17" s="33" t="s">
        <v>33</v>
      </c>
      <c r="D17" s="36"/>
      <c r="E17" s="36"/>
      <c r="F17" s="36"/>
      <c r="G17" s="109"/>
      <c r="H17" s="109"/>
      <c r="I17" s="109"/>
      <c r="J17" s="109"/>
      <c r="K17" s="110" t="s">
        <v>192</v>
      </c>
    </row>
    <row r="18" spans="1:17">
      <c r="A18" s="4"/>
      <c r="B18" s="103"/>
      <c r="C18" s="33" t="s">
        <v>34</v>
      </c>
      <c r="D18" s="36"/>
      <c r="E18" s="36"/>
      <c r="F18" s="36"/>
      <c r="G18" s="109"/>
      <c r="H18" s="109"/>
      <c r="I18" s="109"/>
      <c r="J18" s="109"/>
    </row>
    <row r="19" spans="1:17">
      <c r="A19" s="4"/>
      <c r="B19" s="103"/>
      <c r="C19" s="36" t="s">
        <v>35</v>
      </c>
      <c r="D19" s="36"/>
      <c r="E19" s="113" t="s">
        <v>138</v>
      </c>
      <c r="F19" s="36"/>
      <c r="G19" s="113" t="s">
        <v>138</v>
      </c>
      <c r="I19" s="113" t="s">
        <v>138</v>
      </c>
      <c r="K19" s="113" t="s">
        <v>138</v>
      </c>
      <c r="M19" s="113" t="s">
        <v>138</v>
      </c>
      <c r="Q19" s="113" t="s">
        <v>138</v>
      </c>
    </row>
    <row r="20" spans="1:17">
      <c r="A20" s="4"/>
      <c r="B20" s="103"/>
      <c r="C20" s="36" t="s">
        <v>36</v>
      </c>
      <c r="D20" s="36"/>
      <c r="E20" s="36" t="s">
        <v>415</v>
      </c>
      <c r="F20" s="36"/>
      <c r="G20" s="110" t="s">
        <v>159</v>
      </c>
      <c r="I20" s="110" t="s">
        <v>160</v>
      </c>
      <c r="K20" s="110" t="s">
        <v>193</v>
      </c>
      <c r="M20" s="109" t="s">
        <v>138</v>
      </c>
    </row>
    <row r="21" spans="1:17">
      <c r="A21" s="4"/>
      <c r="B21" s="103"/>
      <c r="C21" s="36" t="s">
        <v>37</v>
      </c>
      <c r="D21" s="36"/>
      <c r="E21" s="36"/>
      <c r="F21" s="36"/>
      <c r="I21" s="110" t="s">
        <v>161</v>
      </c>
      <c r="K21" s="110" t="s">
        <v>162</v>
      </c>
    </row>
    <row r="22" spans="1:17">
      <c r="A22" s="4"/>
      <c r="B22" s="103"/>
      <c r="C22" s="36" t="s">
        <v>38</v>
      </c>
      <c r="D22" s="36"/>
      <c r="E22" s="36"/>
      <c r="F22" s="36"/>
      <c r="I22" s="109"/>
      <c r="K22" s="110" t="s">
        <v>165</v>
      </c>
    </row>
    <row r="23" spans="1:17">
      <c r="A23" s="4"/>
      <c r="B23" s="103"/>
      <c r="C23" s="33" t="s">
        <v>39</v>
      </c>
      <c r="D23" s="36"/>
      <c r="E23" s="36"/>
      <c r="F23" s="36"/>
      <c r="K23" s="110" t="s">
        <v>166</v>
      </c>
    </row>
    <row r="24" spans="1:17">
      <c r="A24" s="4"/>
      <c r="B24" s="103"/>
      <c r="C24" s="33" t="s">
        <v>40</v>
      </c>
      <c r="D24" s="36"/>
      <c r="E24" s="36"/>
      <c r="F24" s="36"/>
      <c r="K24" s="110" t="s">
        <v>163</v>
      </c>
    </row>
    <row r="25" spans="1:17">
      <c r="A25" s="4"/>
      <c r="B25" s="103"/>
      <c r="C25" s="33" t="s">
        <v>41</v>
      </c>
      <c r="D25" s="36"/>
      <c r="E25" s="36"/>
      <c r="F25" s="36"/>
      <c r="K25" s="110" t="s">
        <v>194</v>
      </c>
    </row>
    <row r="26" spans="1:17">
      <c r="A26" s="4"/>
      <c r="B26" s="103"/>
      <c r="C26" s="36" t="s">
        <v>42</v>
      </c>
      <c r="D26" s="36"/>
      <c r="E26" s="36"/>
      <c r="F26" s="36"/>
      <c r="K26" s="110" t="s">
        <v>167</v>
      </c>
    </row>
    <row r="27" spans="1:17">
      <c r="A27" s="4"/>
      <c r="B27" s="103"/>
      <c r="C27" s="36" t="s">
        <v>43</v>
      </c>
      <c r="D27" s="36"/>
      <c r="E27" s="36"/>
      <c r="F27" s="36"/>
      <c r="K27" s="110" t="s">
        <v>164</v>
      </c>
    </row>
    <row r="28" spans="1:17">
      <c r="A28" s="4"/>
      <c r="B28" s="103"/>
      <c r="C28" s="36" t="s">
        <v>44</v>
      </c>
      <c r="D28" s="36"/>
      <c r="E28" s="36"/>
      <c r="F28" s="36"/>
      <c r="K28" s="110" t="s">
        <v>168</v>
      </c>
    </row>
    <row r="29" spans="1:17">
      <c r="A29" s="4"/>
      <c r="B29" s="103"/>
      <c r="C29" s="36" t="s">
        <v>45</v>
      </c>
      <c r="D29" s="36"/>
      <c r="E29" s="36"/>
      <c r="F29" s="36"/>
    </row>
    <row r="30" spans="1:17">
      <c r="A30" s="4"/>
      <c r="B30" s="103"/>
      <c r="C30" s="36" t="s">
        <v>46</v>
      </c>
      <c r="D30" s="36"/>
      <c r="E30" s="36"/>
      <c r="F30" s="36"/>
      <c r="K30" s="112"/>
    </row>
    <row r="31" spans="1:17">
      <c r="A31" s="4"/>
      <c r="B31" s="103"/>
      <c r="C31" s="36" t="s">
        <v>47</v>
      </c>
      <c r="D31" s="36"/>
      <c r="E31" s="36"/>
      <c r="F31" s="36"/>
    </row>
    <row r="32" spans="1:17">
      <c r="A32" s="4"/>
      <c r="B32" s="103"/>
      <c r="C32" s="33" t="s">
        <v>132</v>
      </c>
      <c r="D32" s="36"/>
      <c r="E32" s="36"/>
      <c r="F32" s="36"/>
    </row>
    <row r="33" spans="1:17">
      <c r="A33" s="4"/>
      <c r="B33" s="103"/>
      <c r="C33" s="33" t="s">
        <v>48</v>
      </c>
      <c r="D33" s="36"/>
      <c r="E33" s="36"/>
      <c r="F33" s="36"/>
    </row>
    <row r="34" spans="1:17">
      <c r="A34" s="4"/>
      <c r="B34" s="103"/>
      <c r="C34" s="33" t="s">
        <v>49</v>
      </c>
      <c r="D34" s="36"/>
      <c r="E34" s="36"/>
      <c r="F34" s="36"/>
    </row>
    <row r="35" spans="1:17">
      <c r="A35" s="4"/>
      <c r="B35" s="103"/>
      <c r="C35" s="33" t="s">
        <v>50</v>
      </c>
      <c r="D35" s="36"/>
      <c r="E35" s="109"/>
      <c r="F35" s="109"/>
      <c r="G35" s="109"/>
      <c r="H35" s="109"/>
      <c r="I35" s="109"/>
      <c r="J35" s="109"/>
      <c r="K35" s="109"/>
      <c r="P35" s="109"/>
      <c r="Q35" s="109"/>
    </row>
    <row r="36" spans="1:17">
      <c r="A36" s="4"/>
      <c r="B36" s="103"/>
      <c r="C36" s="33" t="s">
        <v>51</v>
      </c>
      <c r="D36" s="36"/>
      <c r="E36" s="109"/>
      <c r="F36" s="109"/>
      <c r="G36" s="109"/>
      <c r="H36" s="109"/>
      <c r="I36" s="109"/>
      <c r="J36" s="109"/>
      <c r="K36" s="109"/>
      <c r="P36" s="109"/>
      <c r="Q36" s="109"/>
    </row>
    <row r="37" spans="1:17">
      <c r="A37" s="4"/>
      <c r="B37" s="103"/>
      <c r="C37" s="33" t="s">
        <v>52</v>
      </c>
      <c r="D37" s="36"/>
      <c r="E37" s="109"/>
      <c r="F37" s="109"/>
      <c r="G37" s="109"/>
      <c r="H37" s="109"/>
      <c r="I37" s="109"/>
      <c r="J37" s="109"/>
      <c r="K37" s="109"/>
      <c r="P37" s="109"/>
      <c r="Q37" s="109"/>
    </row>
    <row r="38" spans="1:17">
      <c r="A38" s="4"/>
      <c r="B38" s="103"/>
      <c r="C38" s="33" t="s">
        <v>53</v>
      </c>
      <c r="D38" s="36"/>
      <c r="E38" s="109"/>
      <c r="F38" s="109"/>
      <c r="G38" s="109"/>
      <c r="H38" s="109"/>
      <c r="I38" s="109"/>
      <c r="J38" s="109"/>
      <c r="K38" s="109"/>
      <c r="P38" s="109"/>
      <c r="Q38" s="109"/>
    </row>
    <row r="39" spans="1:17">
      <c r="A39" s="4"/>
      <c r="B39" s="103"/>
      <c r="C39" s="33" t="s">
        <v>54</v>
      </c>
      <c r="D39" s="36"/>
      <c r="E39" s="36"/>
      <c r="F39" s="36"/>
    </row>
    <row r="40" spans="1:17">
      <c r="C40" s="33" t="s">
        <v>55</v>
      </c>
      <c r="D40" s="36"/>
      <c r="E40" s="36"/>
      <c r="F40" s="36"/>
    </row>
    <row r="41" spans="1:17">
      <c r="C41" s="36" t="s">
        <v>56</v>
      </c>
      <c r="D41" s="36"/>
      <c r="E41" s="36"/>
      <c r="F41" s="36"/>
    </row>
    <row r="42" spans="1:17">
      <c r="C42" s="35" t="s">
        <v>57</v>
      </c>
      <c r="D42" s="36"/>
      <c r="E42" s="36"/>
      <c r="F42" s="36"/>
    </row>
    <row r="43" spans="1:17">
      <c r="C43" s="35" t="s">
        <v>58</v>
      </c>
      <c r="D43" s="36"/>
      <c r="E43" s="36"/>
      <c r="F43" s="36"/>
    </row>
    <row r="44" spans="1:17">
      <c r="C44" s="35" t="s">
        <v>59</v>
      </c>
      <c r="D44" s="36"/>
      <c r="E44" s="36"/>
      <c r="F44" s="36"/>
    </row>
    <row r="45" spans="1:17">
      <c r="C45" s="35" t="s">
        <v>60</v>
      </c>
      <c r="D45" s="36"/>
      <c r="E45" s="36"/>
      <c r="F45" s="36"/>
    </row>
    <row r="46" spans="1:17">
      <c r="C46" s="35" t="s">
        <v>61</v>
      </c>
      <c r="D46" s="36"/>
      <c r="E46" s="36"/>
      <c r="F46" s="36"/>
    </row>
    <row r="47" spans="1:17">
      <c r="C47" s="35" t="s">
        <v>62</v>
      </c>
      <c r="D47" s="36"/>
      <c r="E47" s="36"/>
      <c r="F47" s="36"/>
    </row>
    <row r="48" spans="1:17">
      <c r="C48" s="33" t="s">
        <v>63</v>
      </c>
      <c r="D48" s="36"/>
      <c r="E48" s="36"/>
      <c r="F48" s="36"/>
    </row>
    <row r="49" spans="4:6">
      <c r="D49" s="36"/>
      <c r="E49" s="36"/>
      <c r="F49" s="36"/>
    </row>
    <row r="50" spans="4:6">
      <c r="D50" s="36"/>
      <c r="E50" s="36"/>
      <c r="F50" s="36"/>
    </row>
    <row r="51" spans="4:6">
      <c r="D51" s="36"/>
      <c r="E51" s="36"/>
      <c r="F51" s="36"/>
    </row>
    <row r="52" spans="4:6">
      <c r="D52" s="36"/>
      <c r="E52" s="36"/>
      <c r="F52" s="36"/>
    </row>
    <row r="53" spans="4:6">
      <c r="D53" s="36"/>
      <c r="E53" s="36"/>
      <c r="F53" s="36"/>
    </row>
    <row r="54" spans="4:6">
      <c r="D54" s="36"/>
      <c r="E54" s="36"/>
      <c r="F54" s="36"/>
    </row>
    <row r="55" spans="4:6">
      <c r="D55" s="36"/>
      <c r="E55" s="36"/>
      <c r="F55" s="36"/>
    </row>
    <row r="56" spans="4:6">
      <c r="D56" s="36"/>
      <c r="E56" s="36"/>
      <c r="F56" s="36"/>
    </row>
    <row r="57" spans="4:6">
      <c r="D57" s="36"/>
      <c r="E57" s="36"/>
      <c r="F57" s="36"/>
    </row>
    <row r="58" spans="4:6">
      <c r="D58" s="36"/>
      <c r="E58" s="36"/>
      <c r="F58" s="36"/>
    </row>
  </sheetData>
  <phoneticPr fontId="4"/>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DECC2-9AE7-44E5-8BBE-5AE69183DCC6}">
  <sheetPr codeName="Sheet2">
    <pageSetUpPr fitToPage="1"/>
  </sheetPr>
  <dimension ref="A1:AW45"/>
  <sheetViews>
    <sheetView tabSelected="1" topLeftCell="A4" zoomScaleNormal="100" workbookViewId="0">
      <selection activeCell="G10" sqref="G10"/>
    </sheetView>
  </sheetViews>
  <sheetFormatPr defaultColWidth="9" defaultRowHeight="13.2"/>
  <cols>
    <col min="1" max="1" width="6.6640625" style="12" customWidth="1"/>
    <col min="2" max="2" width="6.33203125" style="12" customWidth="1"/>
    <col min="3" max="3" width="9" style="12" customWidth="1"/>
    <col min="4" max="4" width="10.6640625" style="12" customWidth="1"/>
    <col min="5" max="5" width="9" style="12" customWidth="1"/>
    <col min="6" max="6" width="15.44140625" style="12" customWidth="1"/>
    <col min="7" max="7" width="10.44140625" style="12" customWidth="1"/>
    <col min="8" max="8" width="18.109375" style="12" customWidth="1"/>
    <col min="9" max="9" width="11.21875" style="12" customWidth="1"/>
    <col min="10" max="10" width="12.44140625" style="12" customWidth="1"/>
    <col min="11" max="12" width="10.6640625" style="12" customWidth="1"/>
    <col min="13" max="13" width="14.6640625" style="12" customWidth="1"/>
    <col min="14" max="14" width="15.44140625" style="12" customWidth="1"/>
    <col min="15" max="15" width="32.77734375" customWidth="1"/>
    <col min="16" max="16" width="15.44140625" style="12" customWidth="1"/>
    <col min="17" max="17" width="10.77734375" style="12" customWidth="1"/>
    <col min="18" max="19" width="14.6640625" style="12" customWidth="1"/>
    <col min="20" max="20" width="14.6640625" style="12" hidden="1" customWidth="1"/>
    <col min="21" max="21" width="14.6640625" hidden="1" customWidth="1"/>
    <col min="22" max="23" width="14.6640625" customWidth="1"/>
    <col min="24" max="25" width="12.6640625" customWidth="1"/>
    <col min="26" max="27" width="14.6640625" customWidth="1"/>
    <col min="28" max="28" width="12.6640625" customWidth="1"/>
    <col min="29" max="29" width="8.33203125" customWidth="1"/>
    <col min="30" max="34" width="8.33203125" style="12" customWidth="1"/>
    <col min="35" max="37" width="10.6640625" style="12" customWidth="1"/>
    <col min="38" max="45" width="8.6640625" style="12" customWidth="1"/>
    <col min="46" max="47" width="9" style="12"/>
    <col min="48" max="48" width="13" style="12" customWidth="1"/>
    <col min="49" max="16384" width="9" style="12"/>
  </cols>
  <sheetData>
    <row r="1" spans="1:49" s="1" customFormat="1" ht="23.25" customHeight="1">
      <c r="A1" s="1" t="s">
        <v>191</v>
      </c>
      <c r="H1" s="6"/>
    </row>
    <row r="2" spans="1:49" s="1" customFormat="1" ht="24" customHeight="1">
      <c r="A2" s="1" t="s">
        <v>147</v>
      </c>
      <c r="B2" s="1" t="s">
        <v>488</v>
      </c>
      <c r="H2" s="6"/>
    </row>
    <row r="3" spans="1:49" ht="15" customHeight="1">
      <c r="A3" s="9"/>
      <c r="B3" s="37" t="s">
        <v>70</v>
      </c>
      <c r="C3" s="8"/>
      <c r="D3" s="10"/>
      <c r="E3" s="9"/>
      <c r="F3" s="9"/>
      <c r="G3" s="9"/>
      <c r="H3" s="3"/>
      <c r="I3" s="3"/>
      <c r="J3" s="3"/>
      <c r="K3" s="3"/>
      <c r="M3" s="3"/>
      <c r="N3" s="3"/>
      <c r="O3" s="3"/>
      <c r="P3" s="3"/>
      <c r="Q3" s="3"/>
      <c r="R3" s="3"/>
      <c r="S3" s="3"/>
      <c r="T3" s="3"/>
      <c r="U3" s="3"/>
      <c r="V3" s="3"/>
      <c r="W3" s="3"/>
      <c r="X3" s="3"/>
      <c r="Y3" s="3"/>
      <c r="Z3" s="3"/>
      <c r="AA3" s="3"/>
      <c r="AB3" s="3"/>
      <c r="AC3" s="3"/>
      <c r="AD3" s="7"/>
      <c r="AE3" s="7"/>
      <c r="AF3" s="7"/>
      <c r="AG3" s="7"/>
      <c r="AH3" s="7"/>
      <c r="AI3" s="7"/>
      <c r="AJ3" s="7"/>
      <c r="AK3" s="7"/>
      <c r="AL3" s="7"/>
      <c r="AM3" s="7"/>
      <c r="AN3" s="7"/>
      <c r="AO3" s="7"/>
      <c r="AQ3" s="8"/>
      <c r="AR3" s="8"/>
      <c r="AS3" s="8"/>
    </row>
    <row r="4" spans="1:49" s="5" customFormat="1" ht="30" customHeight="1">
      <c r="A4" s="400" t="s">
        <v>15</v>
      </c>
      <c r="B4" s="398" t="s">
        <v>79</v>
      </c>
      <c r="C4" s="398" t="s">
        <v>80</v>
      </c>
      <c r="D4" s="398" t="s">
        <v>183</v>
      </c>
      <c r="E4" s="400" t="s">
        <v>12</v>
      </c>
      <c r="F4" s="398" t="s">
        <v>134</v>
      </c>
      <c r="G4" s="398" t="s">
        <v>119</v>
      </c>
      <c r="H4" s="398" t="s">
        <v>140</v>
      </c>
      <c r="I4" s="398" t="s">
        <v>1</v>
      </c>
      <c r="J4" s="398" t="s">
        <v>81</v>
      </c>
      <c r="K4" s="402" t="s">
        <v>184</v>
      </c>
      <c r="L4" s="403"/>
      <c r="M4" s="402" t="s">
        <v>77</v>
      </c>
      <c r="N4" s="404"/>
      <c r="O4" s="404"/>
      <c r="P4" s="404"/>
      <c r="Q4" s="404"/>
      <c r="R4" s="404"/>
      <c r="S4" s="404"/>
      <c r="T4" s="404"/>
      <c r="U4" s="404"/>
      <c r="V4" s="404"/>
      <c r="W4" s="403"/>
      <c r="X4" s="398" t="s">
        <v>82</v>
      </c>
      <c r="Y4" s="400" t="s">
        <v>2</v>
      </c>
      <c r="Z4" s="411" t="s">
        <v>71</v>
      </c>
      <c r="AA4" s="412"/>
      <c r="AB4" s="415"/>
      <c r="AC4" s="416" t="s">
        <v>83</v>
      </c>
      <c r="AD4" s="417"/>
      <c r="AE4" s="417"/>
      <c r="AF4" s="417"/>
      <c r="AG4" s="417"/>
      <c r="AH4" s="417"/>
      <c r="AI4" s="417"/>
      <c r="AJ4" s="417"/>
      <c r="AK4" s="418"/>
      <c r="AL4" s="411"/>
      <c r="AM4" s="412"/>
      <c r="AN4" s="412"/>
      <c r="AO4" s="412"/>
      <c r="AP4" s="398" t="s">
        <v>143</v>
      </c>
      <c r="AQ4" s="421" t="s">
        <v>493</v>
      </c>
      <c r="AR4" s="422"/>
      <c r="AS4" s="244" t="s">
        <v>494</v>
      </c>
      <c r="AT4" s="413" t="s">
        <v>64</v>
      </c>
      <c r="AU4" s="407" t="s">
        <v>84</v>
      </c>
      <c r="AV4" s="419" t="s">
        <v>3</v>
      </c>
      <c r="AW4" s="23"/>
    </row>
    <row r="5" spans="1:49" s="5" customFormat="1" ht="30" customHeight="1">
      <c r="A5" s="401"/>
      <c r="B5" s="399"/>
      <c r="C5" s="399"/>
      <c r="D5" s="399"/>
      <c r="E5" s="401"/>
      <c r="F5" s="399"/>
      <c r="G5" s="399"/>
      <c r="H5" s="399"/>
      <c r="I5" s="399"/>
      <c r="J5" s="399"/>
      <c r="K5" s="398" t="s">
        <v>137</v>
      </c>
      <c r="L5" s="398" t="s">
        <v>185</v>
      </c>
      <c r="M5" s="398" t="s">
        <v>429</v>
      </c>
      <c r="N5" s="398" t="s">
        <v>85</v>
      </c>
      <c r="O5" s="398" t="s">
        <v>86</v>
      </c>
      <c r="P5" s="398" t="s">
        <v>87</v>
      </c>
      <c r="Q5" s="398" t="s">
        <v>88</v>
      </c>
      <c r="R5" s="398" t="s">
        <v>89</v>
      </c>
      <c r="S5" s="402" t="s">
        <v>90</v>
      </c>
      <c r="T5" s="404"/>
      <c r="U5" s="404"/>
      <c r="V5" s="404"/>
      <c r="W5" s="403"/>
      <c r="X5" s="399"/>
      <c r="Y5" s="401"/>
      <c r="Z5" s="405" t="s">
        <v>91</v>
      </c>
      <c r="AA5" s="24"/>
      <c r="AB5" s="407" t="s">
        <v>92</v>
      </c>
      <c r="AC5" s="413" t="s">
        <v>176</v>
      </c>
      <c r="AD5" s="398" t="s">
        <v>72</v>
      </c>
      <c r="AE5" s="398" t="s">
        <v>177</v>
      </c>
      <c r="AF5" s="398" t="s">
        <v>178</v>
      </c>
      <c r="AG5" s="398" t="s">
        <v>179</v>
      </c>
      <c r="AH5" s="398" t="s">
        <v>180</v>
      </c>
      <c r="AI5" s="405" t="s">
        <v>93</v>
      </c>
      <c r="AJ5" s="24"/>
      <c r="AK5" s="398" t="s">
        <v>75</v>
      </c>
      <c r="AL5" s="413" t="s">
        <v>94</v>
      </c>
      <c r="AM5" s="398"/>
      <c r="AN5" s="398" t="s">
        <v>95</v>
      </c>
      <c r="AO5" s="398"/>
      <c r="AP5" s="399"/>
      <c r="AQ5" s="398" t="s">
        <v>492</v>
      </c>
      <c r="AR5" s="407" t="s">
        <v>175</v>
      </c>
      <c r="AS5" s="423" t="s">
        <v>495</v>
      </c>
      <c r="AT5" s="414"/>
      <c r="AU5" s="408"/>
      <c r="AV5" s="420"/>
      <c r="AW5" s="23"/>
    </row>
    <row r="6" spans="1:49" s="5" customFormat="1" ht="30" customHeight="1">
      <c r="A6" s="401"/>
      <c r="B6" s="399"/>
      <c r="C6" s="399"/>
      <c r="D6" s="399"/>
      <c r="E6" s="401"/>
      <c r="F6" s="399"/>
      <c r="G6" s="399"/>
      <c r="H6" s="399"/>
      <c r="I6" s="399"/>
      <c r="J6" s="399"/>
      <c r="K6" s="399"/>
      <c r="L6" s="399"/>
      <c r="M6" s="399"/>
      <c r="N6" s="399"/>
      <c r="O6" s="399"/>
      <c r="P6" s="399"/>
      <c r="Q6" s="399"/>
      <c r="R6" s="399"/>
      <c r="S6" s="398" t="s">
        <v>96</v>
      </c>
      <c r="T6" s="409" t="s">
        <v>118</v>
      </c>
      <c r="U6" s="409" t="s">
        <v>142</v>
      </c>
      <c r="V6" s="398" t="s">
        <v>97</v>
      </c>
      <c r="W6" s="398" t="s">
        <v>98</v>
      </c>
      <c r="X6" s="399"/>
      <c r="Y6" s="401"/>
      <c r="Z6" s="406"/>
      <c r="AA6" s="398" t="s">
        <v>96</v>
      </c>
      <c r="AB6" s="408"/>
      <c r="AC6" s="414"/>
      <c r="AD6" s="399"/>
      <c r="AE6" s="399"/>
      <c r="AF6" s="399"/>
      <c r="AG6" s="399"/>
      <c r="AH6" s="399"/>
      <c r="AI6" s="399"/>
      <c r="AJ6" s="398" t="s">
        <v>73</v>
      </c>
      <c r="AK6" s="399"/>
      <c r="AL6" s="413" t="s">
        <v>13</v>
      </c>
      <c r="AM6" s="398" t="s">
        <v>14</v>
      </c>
      <c r="AN6" s="400" t="s">
        <v>13</v>
      </c>
      <c r="AO6" s="398" t="s">
        <v>14</v>
      </c>
      <c r="AP6" s="399"/>
      <c r="AQ6" s="399"/>
      <c r="AR6" s="408"/>
      <c r="AS6" s="424"/>
      <c r="AT6" s="414"/>
      <c r="AU6" s="408"/>
      <c r="AV6" s="420"/>
      <c r="AW6" s="23"/>
    </row>
    <row r="7" spans="1:49" s="5" customFormat="1" ht="30" customHeight="1">
      <c r="A7" s="401"/>
      <c r="B7" s="399"/>
      <c r="C7" s="399"/>
      <c r="D7" s="399"/>
      <c r="E7" s="401"/>
      <c r="F7" s="399"/>
      <c r="G7" s="399"/>
      <c r="H7" s="399"/>
      <c r="I7" s="399"/>
      <c r="J7" s="399"/>
      <c r="K7" s="399"/>
      <c r="L7" s="399"/>
      <c r="M7" s="399"/>
      <c r="N7" s="399"/>
      <c r="O7" s="399"/>
      <c r="P7" s="399"/>
      <c r="Q7" s="399"/>
      <c r="R7" s="399"/>
      <c r="S7" s="399"/>
      <c r="T7" s="410"/>
      <c r="U7" s="410"/>
      <c r="V7" s="399"/>
      <c r="W7" s="399"/>
      <c r="X7" s="399"/>
      <c r="Y7" s="401"/>
      <c r="Z7" s="406"/>
      <c r="AA7" s="399"/>
      <c r="AB7" s="408"/>
      <c r="AC7" s="414"/>
      <c r="AD7" s="399"/>
      <c r="AE7" s="399"/>
      <c r="AF7" s="399"/>
      <c r="AG7" s="399"/>
      <c r="AH7" s="399"/>
      <c r="AI7" s="399"/>
      <c r="AJ7" s="399"/>
      <c r="AK7" s="399"/>
      <c r="AL7" s="414"/>
      <c r="AM7" s="399"/>
      <c r="AN7" s="401"/>
      <c r="AO7" s="399"/>
      <c r="AP7" s="399"/>
      <c r="AQ7" s="399"/>
      <c r="AR7" s="408"/>
      <c r="AS7" s="425"/>
      <c r="AT7" s="414"/>
      <c r="AU7" s="408"/>
      <c r="AV7" s="420"/>
      <c r="AW7" s="23"/>
    </row>
    <row r="8" spans="1:49" ht="108.75" customHeight="1">
      <c r="A8" s="245" t="str" cm="1">
        <f t="array" ref="A8">_xlfn.IFS(F8="産地競争力の強化及び輸出拡大に向けた広域集荷環境の整備","産",F8="食品流通のグローバル化","食")&amp;TEXT(COUNTIF($F$8:F8,F8),"00")</f>
        <v>産01</v>
      </c>
      <c r="B8" s="246" t="s">
        <v>10</v>
      </c>
      <c r="C8" s="247" t="s">
        <v>62</v>
      </c>
      <c r="D8" s="248" t="s">
        <v>65</v>
      </c>
      <c r="E8" s="248" t="s">
        <v>66</v>
      </c>
      <c r="F8" s="249" t="s">
        <v>413</v>
      </c>
      <c r="G8" s="249" t="s">
        <v>157</v>
      </c>
      <c r="H8" s="249" t="s">
        <v>485</v>
      </c>
      <c r="I8" s="248" t="s">
        <v>174</v>
      </c>
      <c r="J8" s="249" t="s">
        <v>121</v>
      </c>
      <c r="K8" s="249" t="s">
        <v>136</v>
      </c>
      <c r="L8" s="248" t="s">
        <v>171</v>
      </c>
      <c r="M8" s="249" t="s">
        <v>173</v>
      </c>
      <c r="N8" s="248" t="s">
        <v>169</v>
      </c>
      <c r="O8" s="248" t="s">
        <v>499</v>
      </c>
      <c r="P8" s="248" t="s">
        <v>170</v>
      </c>
      <c r="Q8" s="249" t="s">
        <v>141</v>
      </c>
      <c r="R8" s="250">
        <v>100000000</v>
      </c>
      <c r="S8" s="251">
        <v>50000000</v>
      </c>
      <c r="T8" s="251">
        <v>0</v>
      </c>
      <c r="U8" s="251">
        <v>50000000</v>
      </c>
      <c r="V8" s="252"/>
      <c r="W8" s="252"/>
      <c r="X8" s="252"/>
      <c r="Y8" s="253">
        <v>45016</v>
      </c>
      <c r="Z8" s="251"/>
      <c r="AA8" s="251"/>
      <c r="AB8" s="254"/>
      <c r="AC8" s="255"/>
      <c r="AD8" s="256"/>
      <c r="AE8" s="256" t="s">
        <v>74</v>
      </c>
      <c r="AF8" s="256"/>
      <c r="AG8" s="256"/>
      <c r="AH8" s="256"/>
      <c r="AI8" s="256"/>
      <c r="AJ8" s="248"/>
      <c r="AK8" s="248" t="s">
        <v>76</v>
      </c>
      <c r="AL8" s="257">
        <v>9</v>
      </c>
      <c r="AM8" s="258">
        <v>5</v>
      </c>
      <c r="AN8" s="258">
        <v>10</v>
      </c>
      <c r="AO8" s="258">
        <v>5</v>
      </c>
      <c r="AP8" s="258"/>
      <c r="AQ8" s="258">
        <v>1</v>
      </c>
      <c r="AR8" s="259"/>
      <c r="AS8" s="260"/>
      <c r="AT8" s="261">
        <f t="shared" ref="AT8:AT24" si="0">MIN(34,MIN(33,SUM(AQ8:AR8,MIN(32,SUM(AP8,MIN(30,SUM(AL8:AO8)))))))</f>
        <v>30</v>
      </c>
      <c r="AU8" s="262">
        <v>1</v>
      </c>
      <c r="AV8" s="263"/>
      <c r="AW8" s="11"/>
    </row>
    <row r="9" spans="1:49" ht="70.5" customHeight="1">
      <c r="A9" s="245" t="str" cm="1">
        <f t="array" ref="A9">_xlfn.IFS(F9="産地競争力の強化及び輸出拡大に向けた広域集荷環境の整備","産",F9="食品流通のグローバル化","食")&amp;TEXT(COUNTIF($F$8:F9,F9),"00")</f>
        <v>食01</v>
      </c>
      <c r="B9" s="246" t="s">
        <v>4</v>
      </c>
      <c r="C9" s="247" t="s">
        <v>18</v>
      </c>
      <c r="D9" s="248" t="s">
        <v>65</v>
      </c>
      <c r="E9" s="248" t="s">
        <v>67</v>
      </c>
      <c r="F9" s="247" t="s">
        <v>69</v>
      </c>
      <c r="G9" s="249" t="s">
        <v>159</v>
      </c>
      <c r="H9" s="249" t="s">
        <v>160</v>
      </c>
      <c r="I9" s="248" t="s">
        <v>65</v>
      </c>
      <c r="J9" s="249" t="s">
        <v>193</v>
      </c>
      <c r="K9" s="249" t="s">
        <v>138</v>
      </c>
      <c r="L9" s="248"/>
      <c r="M9" s="249"/>
      <c r="N9" s="248" t="s">
        <v>68</v>
      </c>
      <c r="O9" s="248" t="s">
        <v>144</v>
      </c>
      <c r="P9" s="248" t="s">
        <v>145</v>
      </c>
      <c r="Q9" s="249" t="s">
        <v>141</v>
      </c>
      <c r="R9" s="250">
        <v>150000000</v>
      </c>
      <c r="S9" s="251">
        <v>50000000</v>
      </c>
      <c r="T9" s="264">
        <v>100000000</v>
      </c>
      <c r="U9" s="251">
        <v>0</v>
      </c>
      <c r="V9" s="252"/>
      <c r="W9" s="252"/>
      <c r="X9" s="252"/>
      <c r="Y9" s="253">
        <v>45016</v>
      </c>
      <c r="Z9" s="251"/>
      <c r="AA9" s="251"/>
      <c r="AB9" s="254"/>
      <c r="AC9" s="255"/>
      <c r="AD9" s="256"/>
      <c r="AE9" s="256"/>
      <c r="AF9" s="256"/>
      <c r="AG9" s="256"/>
      <c r="AH9" s="256"/>
      <c r="AI9" s="256"/>
      <c r="AJ9" s="248" t="s">
        <v>146</v>
      </c>
      <c r="AK9" s="248"/>
      <c r="AL9" s="257">
        <v>7</v>
      </c>
      <c r="AM9" s="258">
        <v>8</v>
      </c>
      <c r="AN9" s="258">
        <v>3</v>
      </c>
      <c r="AO9" s="258">
        <v>4</v>
      </c>
      <c r="AP9" s="258"/>
      <c r="AQ9" s="258"/>
      <c r="AR9" s="259">
        <v>1</v>
      </c>
      <c r="AS9" s="260"/>
      <c r="AT9" s="261">
        <f t="shared" si="0"/>
        <v>23</v>
      </c>
      <c r="AU9" s="262">
        <v>1</v>
      </c>
      <c r="AV9" s="265"/>
      <c r="AW9" s="11"/>
    </row>
    <row r="10" spans="1:49" ht="63" customHeight="1">
      <c r="A10" s="166" t="str" cm="1">
        <f t="array" ref="A10">IFERROR(_xlfn.IFS(F10="産地競争力の強化及び輸出拡大に向けた広域集荷環境の整備","産",F10="食品流通のグローバル化","食")&amp;TEXT(COUNTIF($F$10:F10,F10),"00"),"")</f>
        <v/>
      </c>
      <c r="B10" s="17"/>
      <c r="C10" s="18"/>
      <c r="D10" s="157"/>
      <c r="E10" s="157"/>
      <c r="F10" s="18"/>
      <c r="G10" s="42"/>
      <c r="H10" s="42"/>
      <c r="I10" s="157"/>
      <c r="J10" s="42"/>
      <c r="K10" s="42"/>
      <c r="L10" s="157"/>
      <c r="M10" s="42"/>
      <c r="N10" s="157"/>
      <c r="O10" s="157"/>
      <c r="P10" s="157"/>
      <c r="Q10" s="42"/>
      <c r="R10" s="38"/>
      <c r="S10" s="38"/>
      <c r="T10" s="38"/>
      <c r="U10" s="38"/>
      <c r="V10" s="39"/>
      <c r="W10" s="39"/>
      <c r="X10" s="39"/>
      <c r="Y10" s="158"/>
      <c r="Z10" s="38"/>
      <c r="AA10" s="38"/>
      <c r="AB10" s="159"/>
      <c r="AC10" s="160"/>
      <c r="AD10" s="167"/>
      <c r="AE10" s="167"/>
      <c r="AF10" s="167"/>
      <c r="AG10" s="167"/>
      <c r="AH10" s="167"/>
      <c r="AI10" s="167"/>
      <c r="AJ10" s="157"/>
      <c r="AK10" s="157"/>
      <c r="AL10" s="169" t="str">
        <f>IF(A10="","",SUM(
SUMIF('様式５（産地競争力の強化）'!$A$8:$A$14,$A10,'様式５（産地競争力の強化）'!$L$8:$L$14),
SUMIF('様式６（食品流通のグローバル化）'!$A$12:$A$22,$A10,'様式６（食品流通のグローバル化）'!$P$12:$P$22)))</f>
        <v/>
      </c>
      <c r="AM10" s="170" t="str">
        <f>IF(A10="","",SUM(
SUMIF('様式５（産地競争力の強化）'!$A$8:$A$14,$A10,'様式５（産地競争力の強化）'!$M$8:$M$14),
SUMIF('様式６（食品流通のグローバル化）'!$A$12:$A$22,$A10,'様式６（食品流通のグローバル化）'!$Q$12:$Q$22)))</f>
        <v/>
      </c>
      <c r="AN10" s="170" t="str">
        <f>IF(A10="","",SUM(
SUMIF('様式５（産地競争力の強化）'!$A$8:$A$14,$A10,'様式５（産地競争力の強化）'!$V$8:$V$14),
SUMIF('様式６（食品流通のグローバル化）'!$A$12:$A$22,$A10,'様式６（食品流通のグローバル化）'!$AB$12:$AB$22)))</f>
        <v/>
      </c>
      <c r="AO10" s="170" t="str">
        <f>IF(A10="","",SUM(
SUMIF('様式５（産地競争力の強化）'!$A$8:$A$14,$A10,'様式５（産地競争力の強化）'!$W$8:$W$14),
SUMIF('様式６（食品流通のグローバル化）'!$A$12:$A$22,$A10,'様式６（食品流通のグローバル化）'!$AC$12:$AC$22)))</f>
        <v/>
      </c>
      <c r="AP10" s="163"/>
      <c r="AQ10" s="163"/>
      <c r="AR10" s="242"/>
      <c r="AS10" s="243"/>
      <c r="AT10" s="171">
        <f t="shared" si="0"/>
        <v>0</v>
      </c>
      <c r="AU10" s="168"/>
      <c r="AV10" s="164"/>
      <c r="AW10" s="11"/>
    </row>
    <row r="11" spans="1:49" ht="63" customHeight="1">
      <c r="A11" s="166" t="str" cm="1">
        <f t="array" ref="A11">IFERROR(_xlfn.IFS(F11="産地競争力の強化及び輸出拡大に向けた広域集荷環境の整備","産",F11="食品流通のグローバル化","食")&amp;TEXT(COUNTIF($F$10:F11,F11),"00"),"")</f>
        <v/>
      </c>
      <c r="B11" s="17"/>
      <c r="C11" s="18"/>
      <c r="D11" s="157"/>
      <c r="E11" s="157"/>
      <c r="F11" s="18"/>
      <c r="G11" s="42"/>
      <c r="H11" s="42"/>
      <c r="I11" s="157"/>
      <c r="J11" s="42"/>
      <c r="K11" s="42"/>
      <c r="L11" s="157"/>
      <c r="M11" s="42"/>
      <c r="N11" s="157"/>
      <c r="O11" s="157"/>
      <c r="P11" s="157"/>
      <c r="Q11" s="42"/>
      <c r="R11" s="38"/>
      <c r="S11" s="38"/>
      <c r="T11" s="38"/>
      <c r="U11" s="38"/>
      <c r="V11" s="39"/>
      <c r="W11" s="39"/>
      <c r="X11" s="39"/>
      <c r="Y11" s="158"/>
      <c r="Z11" s="38"/>
      <c r="AA11" s="38"/>
      <c r="AB11" s="159"/>
      <c r="AC11" s="160"/>
      <c r="AD11" s="167"/>
      <c r="AE11" s="167"/>
      <c r="AF11" s="167"/>
      <c r="AG11" s="167"/>
      <c r="AH11" s="167"/>
      <c r="AI11" s="167"/>
      <c r="AJ11" s="157"/>
      <c r="AK11" s="157"/>
      <c r="AL11" s="169" t="str">
        <f>IF(A11="","",SUM(
SUMIF('様式５（産地競争力の強化）'!$A$8:$A$14,$A11,'様式５（産地競争力の強化）'!$L$8:$L$14),
SUMIF('様式６（食品流通のグローバル化）'!$A$12:$A$22,$A11,'様式６（食品流通のグローバル化）'!$P$12:$P$22)))</f>
        <v/>
      </c>
      <c r="AM11" s="170" t="str">
        <f>IF(A11="","",SUM(
SUMIF('様式５（産地競争力の強化）'!$A$8:$A$14,$A11,'様式５（産地競争力の強化）'!$M$8:$M$14),
SUMIF('様式６（食品流通のグローバル化）'!$A$12:$A$22,$A11,'様式６（食品流通のグローバル化）'!$Q$12:$Q$22)))</f>
        <v/>
      </c>
      <c r="AN11" s="170" t="str">
        <f>IF(A11="","",SUM(
SUMIF('様式５（産地競争力の強化）'!$A$8:$A$14,$A11,'様式５（産地競争力の強化）'!$V$8:$V$14),
SUMIF('様式６（食品流通のグローバル化）'!$A$12:$A$22,$A11,'様式６（食品流通のグローバル化）'!$AB$12:$AB$22)))</f>
        <v/>
      </c>
      <c r="AO11" s="170" t="str">
        <f>IF(A11="","",SUM(
SUMIF('様式５（産地競争力の強化）'!$A$8:$A$14,$A11,'様式５（産地競争力の強化）'!$W$8:$W$14),
SUMIF('様式６（食品流通のグローバル化）'!$A$12:$A$22,$A11,'様式６（食品流通のグローバル化）'!$AC$12:$AC$22)))</f>
        <v/>
      </c>
      <c r="AP11" s="163"/>
      <c r="AQ11" s="163"/>
      <c r="AR11" s="242"/>
      <c r="AS11" s="243"/>
      <c r="AT11" s="171">
        <f t="shared" si="0"/>
        <v>0</v>
      </c>
      <c r="AU11" s="168"/>
      <c r="AV11" s="164"/>
      <c r="AW11" s="11"/>
    </row>
    <row r="12" spans="1:49" ht="63" customHeight="1">
      <c r="A12" s="166" t="str" cm="1">
        <f t="array" ref="A12">IFERROR(_xlfn.IFS(F12="産地競争力の強化及び輸出拡大に向けた広域集荷環境の整備","産",F12="食品流通のグローバル化","食")&amp;TEXT(COUNTIF($F$10:F12,F12),"00"),"")</f>
        <v/>
      </c>
      <c r="B12" s="17"/>
      <c r="C12" s="18"/>
      <c r="D12" s="157"/>
      <c r="E12" s="157"/>
      <c r="F12" s="18"/>
      <c r="G12" s="42"/>
      <c r="H12" s="42"/>
      <c r="I12" s="157"/>
      <c r="J12" s="42"/>
      <c r="K12" s="42"/>
      <c r="L12" s="157"/>
      <c r="M12" s="42"/>
      <c r="N12" s="157"/>
      <c r="O12" s="157"/>
      <c r="P12" s="157"/>
      <c r="Q12" s="42"/>
      <c r="R12" s="38"/>
      <c r="S12" s="38"/>
      <c r="T12" s="38"/>
      <c r="U12" s="38"/>
      <c r="V12" s="39"/>
      <c r="W12" s="39"/>
      <c r="X12" s="39"/>
      <c r="Y12" s="158"/>
      <c r="Z12" s="38"/>
      <c r="AA12" s="38"/>
      <c r="AB12" s="159"/>
      <c r="AC12" s="160"/>
      <c r="AD12" s="167"/>
      <c r="AE12" s="167"/>
      <c r="AF12" s="167"/>
      <c r="AG12" s="167"/>
      <c r="AH12" s="167"/>
      <c r="AI12" s="167"/>
      <c r="AJ12" s="157"/>
      <c r="AK12" s="157"/>
      <c r="AL12" s="169" t="str">
        <f>IF(A12="","",SUM(
SUMIF('様式５（産地競争力の強化）'!$A$8:$A$14,$A12,'様式５（産地競争力の強化）'!$L$8:$L$14),
SUMIF('様式６（食品流通のグローバル化）'!$A$12:$A$22,$A12,'様式６（食品流通のグローバル化）'!$P$12:$P$22)))</f>
        <v/>
      </c>
      <c r="AM12" s="170" t="str">
        <f>IF(A12="","",SUM(
SUMIF('様式５（産地競争力の強化）'!$A$8:$A$14,$A12,'様式５（産地競争力の強化）'!$M$8:$M$14),
SUMIF('様式６（食品流通のグローバル化）'!$A$12:$A$22,$A12,'様式６（食品流通のグローバル化）'!$Q$12:$Q$22)))</f>
        <v/>
      </c>
      <c r="AN12" s="170" t="str">
        <f>IF(A12="","",SUM(
SUMIF('様式５（産地競争力の強化）'!$A$8:$A$14,$A12,'様式５（産地競争力の強化）'!$V$8:$V$14),
SUMIF('様式６（食品流通のグローバル化）'!$A$12:$A$22,$A12,'様式６（食品流通のグローバル化）'!$AB$12:$AB$22))*9)</f>
        <v/>
      </c>
      <c r="AO12" s="170" t="str">
        <f>IF(A12="","",SUM(
SUMIF('様式５（産地競争力の強化）'!$A$8:$A$14,$A12,'様式５（産地競争力の強化）'!$W$8:$W$14),
SUMIF('様式６（食品流通のグローバル化）'!$A$12:$A$22,$A12,'様式６（食品流通のグローバル化）'!$AC$12:$AC$22)))</f>
        <v/>
      </c>
      <c r="AP12" s="163"/>
      <c r="AQ12" s="163"/>
      <c r="AR12" s="242"/>
      <c r="AS12" s="243"/>
      <c r="AT12" s="171">
        <f t="shared" si="0"/>
        <v>0</v>
      </c>
      <c r="AU12" s="168"/>
      <c r="AV12" s="164"/>
      <c r="AW12" s="11"/>
    </row>
    <row r="13" spans="1:49" ht="63" customHeight="1">
      <c r="A13" s="166" t="str" cm="1">
        <f t="array" ref="A13">IFERROR(_xlfn.IFS(F13="産地競争力の強化及び輸出拡大に向けた広域集荷環境の整備","産",F13="食品流通のグローバル化","食")&amp;TEXT(COUNTIF($F$10:F13,F13),"00"),"")</f>
        <v/>
      </c>
      <c r="B13" s="17"/>
      <c r="C13" s="18"/>
      <c r="D13" s="157"/>
      <c r="E13" s="157"/>
      <c r="F13" s="18"/>
      <c r="G13" s="42"/>
      <c r="H13" s="42"/>
      <c r="I13" s="157"/>
      <c r="J13" s="42"/>
      <c r="K13" s="42"/>
      <c r="L13" s="157"/>
      <c r="M13" s="42"/>
      <c r="N13" s="157"/>
      <c r="O13" s="157"/>
      <c r="P13" s="157"/>
      <c r="Q13" s="42"/>
      <c r="R13" s="38"/>
      <c r="S13" s="38"/>
      <c r="T13" s="38"/>
      <c r="U13" s="38"/>
      <c r="V13" s="39"/>
      <c r="W13" s="39"/>
      <c r="X13" s="39"/>
      <c r="Y13" s="158"/>
      <c r="Z13" s="38"/>
      <c r="AA13" s="38"/>
      <c r="AB13" s="159"/>
      <c r="AC13" s="160"/>
      <c r="AD13" s="167"/>
      <c r="AE13" s="167"/>
      <c r="AF13" s="167"/>
      <c r="AG13" s="167"/>
      <c r="AH13" s="167"/>
      <c r="AI13" s="167"/>
      <c r="AJ13" s="157"/>
      <c r="AK13" s="157"/>
      <c r="AL13" s="169" t="str">
        <f>IF(A13="","",SUM(
SUMIF('様式５（産地競争力の強化）'!$A$8:$A$14,$A13,'様式５（産地競争力の強化）'!$L$8:$L$14),
SUMIF('様式６（食品流通のグローバル化）'!$A$12:$A$22,$A13,'様式６（食品流通のグローバル化）'!$P$12:$P$22)))</f>
        <v/>
      </c>
      <c r="AM13" s="170" t="str">
        <f>IF(A13="","",SUM(
SUMIF('様式５（産地競争力の強化）'!$A$8:$A$14,$A13,'様式５（産地競争力の強化）'!$M$8:$M$14),
SUMIF('様式６（食品流通のグローバル化）'!$A$12:$A$22,$A13,'様式６（食品流通のグローバル化）'!$Q$12:$Q$22)))</f>
        <v/>
      </c>
      <c r="AN13" s="170" t="str">
        <f>IF(A13="","",SUM(
SUMIF('様式５（産地競争力の強化）'!$A$8:$A$14,$A13,'様式５（産地競争力の強化）'!$V$8:$V$14),
SUMIF('様式６（食品流通のグローバル化）'!$A$12:$A$22,$A13,'様式６（食品流通のグローバル化）'!$AB$12:$AB$22))*9)</f>
        <v/>
      </c>
      <c r="AO13" s="170" t="str">
        <f>IF(A13="","",SUM(
SUMIF('様式５（産地競争力の強化）'!$A$8:$A$14,$A13,'様式５（産地競争力の強化）'!$W$8:$W$14),
SUMIF('様式６（食品流通のグローバル化）'!$A$12:$A$22,$A13,'様式６（食品流通のグローバル化）'!$AC$12:$AC$22)))</f>
        <v/>
      </c>
      <c r="AP13" s="163"/>
      <c r="AQ13" s="163"/>
      <c r="AR13" s="242"/>
      <c r="AS13" s="243"/>
      <c r="AT13" s="171">
        <f t="shared" si="0"/>
        <v>0</v>
      </c>
      <c r="AU13" s="168"/>
      <c r="AV13" s="164"/>
      <c r="AW13" s="11"/>
    </row>
    <row r="14" spans="1:49" ht="63" customHeight="1">
      <c r="A14" s="166" t="str" cm="1">
        <f t="array" ref="A14">IFERROR(_xlfn.IFS(F14="産地競争力の強化及び輸出拡大に向けた広域集荷環境の整備","産",F14="食品流通のグローバル化","食")&amp;TEXT(COUNTIF($F$10:F14,F14),"00"),"")</f>
        <v/>
      </c>
      <c r="B14" s="17"/>
      <c r="C14" s="18"/>
      <c r="D14" s="157"/>
      <c r="E14" s="157"/>
      <c r="F14" s="18"/>
      <c r="G14" s="42"/>
      <c r="H14" s="42"/>
      <c r="I14" s="157"/>
      <c r="J14" s="42"/>
      <c r="K14" s="42"/>
      <c r="L14" s="157"/>
      <c r="M14" s="42"/>
      <c r="N14" s="157"/>
      <c r="O14" s="157"/>
      <c r="P14" s="157"/>
      <c r="Q14" s="42"/>
      <c r="R14" s="38"/>
      <c r="S14" s="38"/>
      <c r="T14" s="38"/>
      <c r="U14" s="38"/>
      <c r="V14" s="39"/>
      <c r="W14" s="39"/>
      <c r="X14" s="39"/>
      <c r="Y14" s="158"/>
      <c r="Z14" s="38"/>
      <c r="AA14" s="38"/>
      <c r="AB14" s="159"/>
      <c r="AC14" s="160"/>
      <c r="AD14" s="167"/>
      <c r="AE14" s="167"/>
      <c r="AF14" s="167"/>
      <c r="AG14" s="167"/>
      <c r="AH14" s="167"/>
      <c r="AI14" s="167"/>
      <c r="AJ14" s="157"/>
      <c r="AK14" s="157"/>
      <c r="AL14" s="169" t="str">
        <f>IF(A14="","",SUM(
SUMIF('様式５（産地競争力の強化）'!$A$8:$A$14,$A14,'様式５（産地競争力の強化）'!$L$8:$L$14),
SUMIF('様式６（食品流通のグローバル化）'!$A$12:$A$22,$A14,'様式６（食品流通のグローバル化）'!$P$12:$P$22)))</f>
        <v/>
      </c>
      <c r="AM14" s="170" t="str">
        <f>IF(A14="","",SUM(
SUMIF('様式５（産地競争力の強化）'!$A$8:$A$14,$A14,'様式５（産地競争力の強化）'!$M$8:$M$14),
SUMIF('様式６（食品流通のグローバル化）'!$A$12:$A$22,$A14,'様式６（食品流通のグローバル化）'!$Q$12:$Q$22)))</f>
        <v/>
      </c>
      <c r="AN14" s="170" t="str">
        <f>IF(A14="","",SUM(
SUMIF('様式５（産地競争力の強化）'!$A$8:$A$14,$A14,'様式５（産地競争力の強化）'!$V$8:$V$14),
SUMIF('様式６（食品流通のグローバル化）'!$A$12:$A$22,$A14,'様式６（食品流通のグローバル化）'!$AB$12:$AB$22))*9)</f>
        <v/>
      </c>
      <c r="AO14" s="170" t="str">
        <f>IF(A14="","",SUM(
SUMIF('様式５（産地競争力の強化）'!$A$8:$A$14,$A14,'様式５（産地競争力の強化）'!$W$8:$W$14),
SUMIF('様式６（食品流通のグローバル化）'!$A$12:$A$22,$A14,'様式６（食品流通のグローバル化）'!$AC$12:$AC$22)))</f>
        <v/>
      </c>
      <c r="AP14" s="163"/>
      <c r="AQ14" s="163"/>
      <c r="AR14" s="242"/>
      <c r="AS14" s="243"/>
      <c r="AT14" s="171">
        <f t="shared" si="0"/>
        <v>0</v>
      </c>
      <c r="AU14" s="168"/>
      <c r="AV14" s="164"/>
      <c r="AW14" s="11"/>
    </row>
    <row r="15" spans="1:49" ht="63" customHeight="1">
      <c r="A15" s="166" t="str" cm="1">
        <f t="array" ref="A15">IFERROR(_xlfn.IFS(F15="産地競争力の強化及び輸出拡大に向けた広域集荷環境の整備","産",F15="食品流通のグローバル化","食")&amp;TEXT(COUNTIF($F$10:F15,F15),"00"),"")</f>
        <v/>
      </c>
      <c r="B15" s="17"/>
      <c r="C15" s="18"/>
      <c r="D15" s="157"/>
      <c r="E15" s="157"/>
      <c r="F15" s="18"/>
      <c r="G15" s="42"/>
      <c r="H15" s="42"/>
      <c r="I15" s="157"/>
      <c r="J15" s="42"/>
      <c r="K15" s="42"/>
      <c r="L15" s="157"/>
      <c r="M15" s="42"/>
      <c r="N15" s="157"/>
      <c r="O15" s="157"/>
      <c r="P15" s="157"/>
      <c r="Q15" s="42"/>
      <c r="R15" s="38"/>
      <c r="S15" s="38"/>
      <c r="T15" s="38"/>
      <c r="U15" s="38"/>
      <c r="V15" s="39"/>
      <c r="W15" s="39"/>
      <c r="X15" s="39"/>
      <c r="Y15" s="158"/>
      <c r="Z15" s="38"/>
      <c r="AA15" s="38"/>
      <c r="AB15" s="159"/>
      <c r="AC15" s="160"/>
      <c r="AD15" s="167"/>
      <c r="AE15" s="167"/>
      <c r="AF15" s="167"/>
      <c r="AG15" s="167"/>
      <c r="AH15" s="167"/>
      <c r="AI15" s="167"/>
      <c r="AJ15" s="157"/>
      <c r="AK15" s="157"/>
      <c r="AL15" s="169" t="str">
        <f>IF(A15="","",SUM(
SUMIF('様式５（産地競争力の強化）'!$A$8:$A$14,$A15,'様式５（産地競争力の強化）'!$L$8:$L$14),
SUMIF('様式６（食品流通のグローバル化）'!$A$12:$A$22,$A15,'様式６（食品流通のグローバル化）'!$P$12:$P$22)))</f>
        <v/>
      </c>
      <c r="AM15" s="170" t="str">
        <f>IF(A15="","",SUM(
SUMIF('様式５（産地競争力の強化）'!$A$8:$A$14,$A15,'様式５（産地競争力の強化）'!$M$8:$M$14),
SUMIF('様式６（食品流通のグローバル化）'!$A$12:$A$22,$A15,'様式６（食品流通のグローバル化）'!$Q$12:$Q$22)))</f>
        <v/>
      </c>
      <c r="AN15" s="170" t="str">
        <f>IF(A15="","",SUM(
SUMIF('様式５（産地競争力の強化）'!$A$8:$A$14,$A15,'様式５（産地競争力の強化）'!$V$8:$V$14),
SUMIF('様式６（食品流通のグローバル化）'!$A$12:$A$22,$A15,'様式６（食品流通のグローバル化）'!$AB$12:$AB$22))*9)</f>
        <v/>
      </c>
      <c r="AO15" s="170" t="str">
        <f>IF(A15="","",SUM(
SUMIF('様式５（産地競争力の強化）'!$A$8:$A$14,$A15,'様式５（産地競争力の強化）'!$W$8:$W$14),
SUMIF('様式６（食品流通のグローバル化）'!$A$12:$A$22,$A15,'様式６（食品流通のグローバル化）'!$AC$12:$AC$22)))</f>
        <v/>
      </c>
      <c r="AP15" s="163"/>
      <c r="AQ15" s="163"/>
      <c r="AR15" s="242"/>
      <c r="AS15" s="243"/>
      <c r="AT15" s="171">
        <f t="shared" si="0"/>
        <v>0</v>
      </c>
      <c r="AU15" s="168"/>
      <c r="AV15" s="164"/>
      <c r="AW15" s="11"/>
    </row>
    <row r="16" spans="1:49" ht="63" customHeight="1">
      <c r="A16" s="166" t="str" cm="1">
        <f t="array" ref="A16">IFERROR(_xlfn.IFS(F16="産地競争力の強化及び輸出拡大に向けた広域集荷環境の整備","産",F16="食品流通のグローバル化","食")&amp;TEXT(COUNTIF($F$10:F16,F16),"00"),"")</f>
        <v/>
      </c>
      <c r="B16" s="17"/>
      <c r="C16" s="18"/>
      <c r="D16" s="157"/>
      <c r="E16" s="157"/>
      <c r="F16" s="18"/>
      <c r="G16" s="42"/>
      <c r="H16" s="42"/>
      <c r="I16" s="157"/>
      <c r="J16" s="42"/>
      <c r="K16" s="42"/>
      <c r="L16" s="157"/>
      <c r="M16" s="42"/>
      <c r="N16" s="157"/>
      <c r="O16" s="157"/>
      <c r="P16" s="157"/>
      <c r="Q16" s="42"/>
      <c r="R16" s="38"/>
      <c r="S16" s="38"/>
      <c r="T16" s="38"/>
      <c r="U16" s="38"/>
      <c r="V16" s="39"/>
      <c r="W16" s="39"/>
      <c r="X16" s="39"/>
      <c r="Y16" s="158"/>
      <c r="Z16" s="38"/>
      <c r="AA16" s="38"/>
      <c r="AB16" s="159"/>
      <c r="AC16" s="160"/>
      <c r="AD16" s="167"/>
      <c r="AE16" s="167"/>
      <c r="AF16" s="167"/>
      <c r="AG16" s="167"/>
      <c r="AH16" s="167"/>
      <c r="AI16" s="167"/>
      <c r="AJ16" s="157"/>
      <c r="AK16" s="157"/>
      <c r="AL16" s="169" t="str">
        <f>IF(A16="","",SUM(
SUMIF('様式５（産地競争力の強化）'!$A$8:$A$14,$A16,'様式５（産地競争力の強化）'!$L$8:$L$14),
SUMIF('様式６（食品流通のグローバル化）'!$A$12:$A$22,$A16,'様式６（食品流通のグローバル化）'!$P$12:$P$22)))</f>
        <v/>
      </c>
      <c r="AM16" s="170" t="str">
        <f>IF(A16="","",SUM(
SUMIF('様式５（産地競争力の強化）'!$A$8:$A$14,$A16,'様式５（産地競争力の強化）'!$M$8:$M$14),
SUMIF('様式６（食品流通のグローバル化）'!$A$12:$A$22,$A16,'様式６（食品流通のグローバル化）'!$Q$12:$Q$22)))</f>
        <v/>
      </c>
      <c r="AN16" s="170" t="str">
        <f>IF(A16="","",SUM(
SUMIF('様式５（産地競争力の強化）'!$A$8:$A$14,$A16,'様式５（産地競争力の強化）'!$V$8:$V$14),
SUMIF('様式６（食品流通のグローバル化）'!$A$12:$A$22,$A16,'様式６（食品流通のグローバル化）'!$AB$12:$AB$22))*9)</f>
        <v/>
      </c>
      <c r="AO16" s="170" t="str">
        <f>IF(A16="","",SUM(
SUMIF('様式５（産地競争力の強化）'!$A$8:$A$14,$A16,'様式５（産地競争力の強化）'!$W$8:$W$14),
SUMIF('様式６（食品流通のグローバル化）'!$A$12:$A$22,$A16,'様式６（食品流通のグローバル化）'!$AC$12:$AC$22)))</f>
        <v/>
      </c>
      <c r="AP16" s="163"/>
      <c r="AQ16" s="163"/>
      <c r="AR16" s="242"/>
      <c r="AS16" s="243"/>
      <c r="AT16" s="171">
        <f t="shared" si="0"/>
        <v>0</v>
      </c>
      <c r="AU16" s="168"/>
      <c r="AV16" s="164"/>
      <c r="AW16" s="11"/>
    </row>
    <row r="17" spans="1:49" ht="63" customHeight="1">
      <c r="A17" s="166" t="str" cm="1">
        <f t="array" ref="A17">IFERROR(_xlfn.IFS(F17="産地競争力の強化及び輸出拡大に向けた広域集荷環境の整備","産",F17="食品流通のグローバル化","食")&amp;TEXT(COUNTIF($F$10:F17,F17),"00"),"")</f>
        <v/>
      </c>
      <c r="B17" s="17"/>
      <c r="C17" s="18"/>
      <c r="D17" s="157"/>
      <c r="E17" s="157"/>
      <c r="F17" s="18"/>
      <c r="G17" s="42"/>
      <c r="H17" s="42"/>
      <c r="I17" s="157"/>
      <c r="J17" s="42"/>
      <c r="K17" s="42"/>
      <c r="L17" s="157"/>
      <c r="M17" s="42"/>
      <c r="N17" s="157"/>
      <c r="O17" s="157"/>
      <c r="P17" s="157"/>
      <c r="Q17" s="42"/>
      <c r="R17" s="38"/>
      <c r="S17" s="38"/>
      <c r="T17" s="38"/>
      <c r="U17" s="38"/>
      <c r="V17" s="39"/>
      <c r="W17" s="39"/>
      <c r="X17" s="39"/>
      <c r="Y17" s="158"/>
      <c r="Z17" s="38"/>
      <c r="AA17" s="38"/>
      <c r="AB17" s="159"/>
      <c r="AC17" s="160"/>
      <c r="AD17" s="167"/>
      <c r="AE17" s="167"/>
      <c r="AF17" s="167"/>
      <c r="AG17" s="167"/>
      <c r="AH17" s="167"/>
      <c r="AI17" s="167"/>
      <c r="AJ17" s="157"/>
      <c r="AK17" s="157"/>
      <c r="AL17" s="169" t="str">
        <f>IF(A17="","",SUM(
SUMIF('様式５（産地競争力の強化）'!$A$8:$A$14,$A17,'様式５（産地競争力の強化）'!$L$8:$L$14),
SUMIF('様式６（食品流通のグローバル化）'!$A$12:$A$22,$A17,'様式６（食品流通のグローバル化）'!$P$12:$P$22)))</f>
        <v/>
      </c>
      <c r="AM17" s="170" t="str">
        <f>IF(A17="","",SUM(
SUMIF('様式５（産地競争力の強化）'!$A$8:$A$14,$A17,'様式５（産地競争力の強化）'!$M$8:$M$14),
SUMIF('様式６（食品流通のグローバル化）'!$A$12:$A$22,$A17,'様式６（食品流通のグローバル化）'!$Q$12:$Q$22)))</f>
        <v/>
      </c>
      <c r="AN17" s="170" t="str">
        <f>IF(A17="","",SUM(
SUMIF('様式５（産地競争力の強化）'!$A$8:$A$14,$A17,'様式５（産地競争力の強化）'!$V$8:$V$14),
SUMIF('様式６（食品流通のグローバル化）'!$A$12:$A$22,$A17,'様式６（食品流通のグローバル化）'!$AB$12:$AB$22))*9)</f>
        <v/>
      </c>
      <c r="AO17" s="170" t="str">
        <f>IF(A17="","",SUM(
SUMIF('様式５（産地競争力の強化）'!$A$8:$A$14,$A17,'様式５（産地競争力の強化）'!$W$8:$W$14),
SUMIF('様式６（食品流通のグローバル化）'!$A$12:$A$22,$A17,'様式６（食品流通のグローバル化）'!$AC$12:$AC$22)))</f>
        <v/>
      </c>
      <c r="AP17" s="163"/>
      <c r="AQ17" s="163"/>
      <c r="AR17" s="242"/>
      <c r="AS17" s="243"/>
      <c r="AT17" s="171">
        <f t="shared" si="0"/>
        <v>0</v>
      </c>
      <c r="AU17" s="168"/>
      <c r="AV17" s="164"/>
      <c r="AW17" s="11"/>
    </row>
    <row r="18" spans="1:49" ht="63" customHeight="1">
      <c r="A18" s="166" t="str" cm="1">
        <f t="array" ref="A18">IFERROR(_xlfn.IFS(F18="産地競争力の強化及び輸出拡大に向けた広域集荷環境の整備","産",F18="食品流通のグローバル化","食")&amp;TEXT(COUNTIF($F$10:F18,F18),"00"),"")</f>
        <v/>
      </c>
      <c r="B18" s="17"/>
      <c r="C18" s="18"/>
      <c r="D18" s="157"/>
      <c r="E18" s="157"/>
      <c r="F18" s="18"/>
      <c r="G18" s="42"/>
      <c r="H18" s="42"/>
      <c r="I18" s="157"/>
      <c r="J18" s="42"/>
      <c r="K18" s="42"/>
      <c r="L18" s="157"/>
      <c r="M18" s="42"/>
      <c r="N18" s="157"/>
      <c r="O18" s="157"/>
      <c r="P18" s="157"/>
      <c r="Q18" s="42"/>
      <c r="R18" s="38"/>
      <c r="S18" s="38"/>
      <c r="T18" s="38"/>
      <c r="U18" s="38"/>
      <c r="V18" s="39"/>
      <c r="W18" s="39"/>
      <c r="X18" s="39"/>
      <c r="Y18" s="158"/>
      <c r="Z18" s="38"/>
      <c r="AA18" s="38"/>
      <c r="AB18" s="159"/>
      <c r="AC18" s="160"/>
      <c r="AD18" s="167"/>
      <c r="AE18" s="167"/>
      <c r="AF18" s="167"/>
      <c r="AG18" s="167"/>
      <c r="AH18" s="167"/>
      <c r="AI18" s="167"/>
      <c r="AJ18" s="157"/>
      <c r="AK18" s="157"/>
      <c r="AL18" s="169" t="str">
        <f>IF(A18="","",SUM(
SUMIF('様式５（産地競争力の強化）'!$A$8:$A$14,$A18,'様式５（産地競争力の強化）'!$L$8:$L$14),
SUMIF('様式６（食品流通のグローバル化）'!$A$12:$A$22,$A18,'様式６（食品流通のグローバル化）'!$P$12:$P$22)))</f>
        <v/>
      </c>
      <c r="AM18" s="170" t="str">
        <f>IF(A18="","",SUM(
SUMIF('様式５（産地競争力の強化）'!$A$8:$A$14,$A18,'様式５（産地競争力の強化）'!$M$8:$M$14),
SUMIF('様式６（食品流通のグローバル化）'!$A$12:$A$22,$A18,'様式６（食品流通のグローバル化）'!$Q$12:$Q$22)))</f>
        <v/>
      </c>
      <c r="AN18" s="170" t="str">
        <f>IF(A18="","",SUM(
SUMIF('様式５（産地競争力の強化）'!$A$8:$A$14,$A18,'様式５（産地競争力の強化）'!$V$8:$V$14),
SUMIF('様式６（食品流通のグローバル化）'!$A$12:$A$22,$A18,'様式６（食品流通のグローバル化）'!$AB$12:$AB$22))*9)</f>
        <v/>
      </c>
      <c r="AO18" s="170" t="str">
        <f>IF(A18="","",SUM(
SUMIF('様式５（産地競争力の強化）'!$A$8:$A$14,$A18,'様式５（産地競争力の強化）'!$W$8:$W$14),
SUMIF('様式６（食品流通のグローバル化）'!$A$12:$A$22,$A18,'様式６（食品流通のグローバル化）'!$AC$12:$AC$22)))</f>
        <v/>
      </c>
      <c r="AP18" s="163"/>
      <c r="AQ18" s="163"/>
      <c r="AR18" s="242"/>
      <c r="AS18" s="243"/>
      <c r="AT18" s="171">
        <f t="shared" si="0"/>
        <v>0</v>
      </c>
      <c r="AU18" s="168"/>
      <c r="AV18" s="164"/>
      <c r="AW18" s="11"/>
    </row>
    <row r="19" spans="1:49" ht="63" customHeight="1">
      <c r="A19" s="166" t="str" cm="1">
        <f t="array" ref="A19">IFERROR(_xlfn.IFS(F19="産地競争力の強化及び輸出拡大に向けた広域集荷環境の整備","産",F19="食品流通のグローバル化","食")&amp;TEXT(COUNTIF($F$10:F19,F19),"00"),"")</f>
        <v/>
      </c>
      <c r="B19" s="17"/>
      <c r="C19" s="18"/>
      <c r="D19" s="157"/>
      <c r="E19" s="157"/>
      <c r="F19" s="18"/>
      <c r="G19" s="42"/>
      <c r="H19" s="42"/>
      <c r="I19" s="157"/>
      <c r="J19" s="42"/>
      <c r="K19" s="42"/>
      <c r="L19" s="157"/>
      <c r="M19" s="42"/>
      <c r="N19" s="157"/>
      <c r="O19" s="157"/>
      <c r="P19" s="157"/>
      <c r="Q19" s="42"/>
      <c r="R19" s="38"/>
      <c r="S19" s="38"/>
      <c r="T19" s="38"/>
      <c r="U19" s="38"/>
      <c r="V19" s="39"/>
      <c r="W19" s="39"/>
      <c r="X19" s="39"/>
      <c r="Y19" s="158"/>
      <c r="Z19" s="38"/>
      <c r="AA19" s="38"/>
      <c r="AB19" s="159"/>
      <c r="AC19" s="160"/>
      <c r="AD19" s="167"/>
      <c r="AE19" s="167"/>
      <c r="AF19" s="167"/>
      <c r="AG19" s="167"/>
      <c r="AH19" s="167"/>
      <c r="AI19" s="167"/>
      <c r="AJ19" s="157"/>
      <c r="AK19" s="157"/>
      <c r="AL19" s="169" t="str">
        <f>IF(A19="","",SUM(
SUMIF('様式５（産地競争力の強化）'!$A$8:$A$14,$A19,'様式５（産地競争力の強化）'!$L$8:$L$14),
SUMIF('様式６（食品流通のグローバル化）'!$A$12:$A$22,$A19,'様式６（食品流通のグローバル化）'!$P$12:$P$22)))</f>
        <v/>
      </c>
      <c r="AM19" s="170" t="str">
        <f>IF(A19="","",SUM(
SUMIF('様式５（産地競争力の強化）'!$A$8:$A$14,$A19,'様式５（産地競争力の強化）'!$M$8:$M$14),
SUMIF('様式６（食品流通のグローバル化）'!$A$12:$A$22,$A19,'様式６（食品流通のグローバル化）'!$Q$12:$Q$22)))</f>
        <v/>
      </c>
      <c r="AN19" s="170" t="str">
        <f>IF(A19="","",SUM(
SUMIF('様式５（産地競争力の強化）'!$A$8:$A$14,$A19,'様式５（産地競争力の強化）'!$V$8:$V$14),
SUMIF('様式６（食品流通のグローバル化）'!$A$12:$A$22,$A19,'様式６（食品流通のグローバル化）'!$AB$12:$AB$22))*9)</f>
        <v/>
      </c>
      <c r="AO19" s="170" t="str">
        <f>IF(A19="","",SUM(
SUMIF('様式５（産地競争力の強化）'!$A$8:$A$14,$A19,'様式５（産地競争力の強化）'!$W$8:$W$14),
SUMIF('様式６（食品流通のグローバル化）'!$A$12:$A$22,$A19,'様式６（食品流通のグローバル化）'!$AC$12:$AC$22)))</f>
        <v/>
      </c>
      <c r="AP19" s="163"/>
      <c r="AQ19" s="163"/>
      <c r="AR19" s="242"/>
      <c r="AS19" s="243"/>
      <c r="AT19" s="171">
        <f t="shared" si="0"/>
        <v>0</v>
      </c>
      <c r="AU19" s="168"/>
      <c r="AV19" s="164"/>
      <c r="AW19" s="11"/>
    </row>
    <row r="20" spans="1:49" ht="63" customHeight="1">
      <c r="A20" s="166" t="str" cm="1">
        <f t="array" ref="A20">IFERROR(_xlfn.IFS(F20="産地競争力の強化及び輸出拡大に向けた広域集荷環境の整備","産",F20="食品流通のグローバル化","食")&amp;TEXT(COUNTIF($F$10:F20,F20),"00"),"")</f>
        <v/>
      </c>
      <c r="B20" s="17"/>
      <c r="C20" s="18"/>
      <c r="D20" s="157"/>
      <c r="E20" s="157"/>
      <c r="F20" s="18"/>
      <c r="G20" s="42"/>
      <c r="H20" s="42"/>
      <c r="I20" s="157"/>
      <c r="J20" s="42"/>
      <c r="K20" s="42"/>
      <c r="L20" s="157"/>
      <c r="M20" s="42"/>
      <c r="N20" s="157"/>
      <c r="O20" s="157"/>
      <c r="P20" s="157"/>
      <c r="Q20" s="42"/>
      <c r="R20" s="38"/>
      <c r="S20" s="38"/>
      <c r="T20" s="38"/>
      <c r="U20" s="38"/>
      <c r="V20" s="39"/>
      <c r="W20" s="39"/>
      <c r="X20" s="39"/>
      <c r="Y20" s="158"/>
      <c r="Z20" s="38"/>
      <c r="AA20" s="38"/>
      <c r="AB20" s="159"/>
      <c r="AC20" s="160"/>
      <c r="AD20" s="167"/>
      <c r="AE20" s="167"/>
      <c r="AF20" s="167"/>
      <c r="AG20" s="167"/>
      <c r="AH20" s="167"/>
      <c r="AI20" s="167"/>
      <c r="AJ20" s="157"/>
      <c r="AK20" s="157"/>
      <c r="AL20" s="169" t="str">
        <f>IF(A20="","",SUM(
SUMIF('様式５（産地競争力の強化）'!$A$8:$A$14,$A20,'様式５（産地競争力の強化）'!$L$8:$L$14),
SUMIF('様式６（食品流通のグローバル化）'!$A$12:$A$22,$A20,'様式６（食品流通のグローバル化）'!$P$12:$P$22)))</f>
        <v/>
      </c>
      <c r="AM20" s="170" t="str">
        <f>IF(A20="","",SUM(
SUMIF('様式５（産地競争力の強化）'!$A$8:$A$14,$A20,'様式５（産地競争力の強化）'!$M$8:$M$14),
SUMIF('様式６（食品流通のグローバル化）'!$A$12:$A$22,$A20,'様式６（食品流通のグローバル化）'!$Q$12:$Q$22)))</f>
        <v/>
      </c>
      <c r="AN20" s="170" t="str">
        <f>IF(A20="","",SUM(
SUMIF('様式５（産地競争力の強化）'!$A$8:$A$14,$A20,'様式５（産地競争力の強化）'!$V$8:$V$14),
SUMIF('様式６（食品流通のグローバル化）'!$A$12:$A$22,$A20,'様式６（食品流通のグローバル化）'!$AB$12:$AB$22))*9)</f>
        <v/>
      </c>
      <c r="AO20" s="170" t="str">
        <f>IF(A20="","",SUM(
SUMIF('様式５（産地競争力の強化）'!$A$8:$A$14,$A20,'様式５（産地競争力の強化）'!$W$8:$W$14),
SUMIF('様式６（食品流通のグローバル化）'!$A$12:$A$22,$A20,'様式６（食品流通のグローバル化）'!$AC$12:$AC$22)))</f>
        <v/>
      </c>
      <c r="AP20" s="163"/>
      <c r="AQ20" s="163"/>
      <c r="AR20" s="242"/>
      <c r="AS20" s="243"/>
      <c r="AT20" s="171">
        <f t="shared" si="0"/>
        <v>0</v>
      </c>
      <c r="AU20" s="168"/>
      <c r="AV20" s="164"/>
      <c r="AW20" s="11"/>
    </row>
    <row r="21" spans="1:49" ht="63" customHeight="1">
      <c r="A21" s="166" t="str" cm="1">
        <f t="array" ref="A21">IFERROR(_xlfn.IFS(F21="産地競争力の強化及び輸出拡大に向けた広域集荷環境の整備","産",F21="食品流通のグローバル化","食")&amp;TEXT(COUNTIF($F$10:F21,F21),"00"),"")</f>
        <v/>
      </c>
      <c r="B21" s="17"/>
      <c r="C21" s="18"/>
      <c r="D21" s="157"/>
      <c r="E21" s="157"/>
      <c r="F21" s="18"/>
      <c r="G21" s="42"/>
      <c r="H21" s="42"/>
      <c r="I21" s="157"/>
      <c r="J21" s="42"/>
      <c r="K21" s="42"/>
      <c r="L21" s="157"/>
      <c r="M21" s="42"/>
      <c r="N21" s="157"/>
      <c r="O21" s="157"/>
      <c r="P21" s="157"/>
      <c r="Q21" s="42"/>
      <c r="R21" s="38"/>
      <c r="S21" s="38"/>
      <c r="T21" s="38"/>
      <c r="U21" s="38"/>
      <c r="V21" s="39"/>
      <c r="W21" s="39"/>
      <c r="X21" s="39"/>
      <c r="Y21" s="158"/>
      <c r="Z21" s="38"/>
      <c r="AA21" s="38"/>
      <c r="AB21" s="159"/>
      <c r="AC21" s="160"/>
      <c r="AD21" s="167"/>
      <c r="AE21" s="167"/>
      <c r="AF21" s="167"/>
      <c r="AG21" s="167"/>
      <c r="AH21" s="167"/>
      <c r="AI21" s="167"/>
      <c r="AJ21" s="157"/>
      <c r="AK21" s="157"/>
      <c r="AL21" s="169" t="str">
        <f>IF(A21="","",SUM(
SUMIF('様式５（産地競争力の強化）'!$A$8:$A$14,$A21,'様式５（産地競争力の強化）'!$L$8:$L$14),
SUMIF('様式６（食品流通のグローバル化）'!$A$12:$A$22,$A21,'様式６（食品流通のグローバル化）'!$P$12:$P$22)))</f>
        <v/>
      </c>
      <c r="AM21" s="170" t="str">
        <f>IF(A21="","",SUM(
SUMIF('様式５（産地競争力の強化）'!$A$8:$A$14,$A21,'様式５（産地競争力の強化）'!$M$8:$M$14),
SUMIF('様式６（食品流通のグローバル化）'!$A$12:$A$22,$A21,'様式６（食品流通のグローバル化）'!$Q$12:$Q$22)))</f>
        <v/>
      </c>
      <c r="AN21" s="170" t="str">
        <f>IF(A21="","",SUM(
SUMIF('様式５（産地競争力の強化）'!$A$8:$A$14,$A21,'様式５（産地競争力の強化）'!$V$8:$V$14),
SUMIF('様式６（食品流通のグローバル化）'!$A$12:$A$22,$A21,'様式６（食品流通のグローバル化）'!$AB$12:$AB$22))*9)</f>
        <v/>
      </c>
      <c r="AO21" s="170" t="str">
        <f>IF(A21="","",SUM(
SUMIF('様式５（産地競争力の強化）'!$A$8:$A$14,$A21,'様式５（産地競争力の強化）'!$W$8:$W$14),
SUMIF('様式６（食品流通のグローバル化）'!$A$12:$A$22,$A21,'様式６（食品流通のグローバル化）'!$AC$12:$AC$22)))</f>
        <v/>
      </c>
      <c r="AP21" s="163"/>
      <c r="AQ21" s="163"/>
      <c r="AR21" s="242"/>
      <c r="AS21" s="243"/>
      <c r="AT21" s="171">
        <f t="shared" si="0"/>
        <v>0</v>
      </c>
      <c r="AU21" s="168"/>
      <c r="AV21" s="164"/>
      <c r="AW21" s="11"/>
    </row>
    <row r="22" spans="1:49" ht="63" customHeight="1">
      <c r="A22" s="166" t="str" cm="1">
        <f t="array" ref="A22">IFERROR(_xlfn.IFS(F22="産地競争力の強化及び輸出拡大に向けた広域集荷環境の整備","産",F22="食品流通のグローバル化","食")&amp;TEXT(COUNTIF($F$10:F22,F22),"00"),"")</f>
        <v/>
      </c>
      <c r="B22" s="17"/>
      <c r="C22" s="18"/>
      <c r="D22" s="157"/>
      <c r="E22" s="157"/>
      <c r="F22" s="18"/>
      <c r="G22" s="42"/>
      <c r="H22" s="42"/>
      <c r="I22" s="157"/>
      <c r="J22" s="42"/>
      <c r="K22" s="42"/>
      <c r="L22" s="157"/>
      <c r="M22" s="42"/>
      <c r="N22" s="157"/>
      <c r="O22" s="157"/>
      <c r="P22" s="157"/>
      <c r="Q22" s="42"/>
      <c r="R22" s="38"/>
      <c r="S22" s="38"/>
      <c r="T22" s="38"/>
      <c r="U22" s="38"/>
      <c r="V22" s="39"/>
      <c r="W22" s="39"/>
      <c r="X22" s="39"/>
      <c r="Y22" s="158"/>
      <c r="Z22" s="38"/>
      <c r="AA22" s="38"/>
      <c r="AB22" s="159"/>
      <c r="AC22" s="160"/>
      <c r="AD22" s="167"/>
      <c r="AE22" s="167"/>
      <c r="AF22" s="167"/>
      <c r="AG22" s="167"/>
      <c r="AH22" s="167"/>
      <c r="AI22" s="167"/>
      <c r="AJ22" s="157"/>
      <c r="AK22" s="157"/>
      <c r="AL22" s="169" t="str">
        <f>IF(A22="","",SUM(
SUMIF('様式５（産地競争力の強化）'!$A$8:$A$14,$A22,'様式５（産地競争力の強化）'!$L$8:$L$14),
SUMIF('様式６（食品流通のグローバル化）'!$A$12:$A$22,$A22,'様式６（食品流通のグローバル化）'!$P$12:$P$22)))</f>
        <v/>
      </c>
      <c r="AM22" s="170" t="str">
        <f>IF(A22="","",SUM(
SUMIF('様式５（産地競争力の強化）'!$A$8:$A$14,$A22,'様式５（産地競争力の強化）'!$M$8:$M$14),
SUMIF('様式６（食品流通のグローバル化）'!$A$12:$A$22,$A22,'様式６（食品流通のグローバル化）'!$Q$12:$Q$22)))</f>
        <v/>
      </c>
      <c r="AN22" s="170" t="str">
        <f>IF(A22="","",SUM(
SUMIF('様式５（産地競争力の強化）'!$A$8:$A$14,$A22,'様式５（産地競争力の強化）'!$V$8:$V$14),
SUMIF('様式６（食品流通のグローバル化）'!$A$12:$A$22,$A22,'様式６（食品流通のグローバル化）'!$AB$12:$AB$22))*9)</f>
        <v/>
      </c>
      <c r="AO22" s="170" t="str">
        <f>IF(A22="","",SUM(
SUMIF('様式５（産地競争力の強化）'!$A$8:$A$14,$A22,'様式５（産地競争力の強化）'!$W$8:$W$14),
SUMIF('様式６（食品流通のグローバル化）'!$A$12:$A$22,$A22,'様式６（食品流通のグローバル化）'!$AC$12:$AC$22)))</f>
        <v/>
      </c>
      <c r="AP22" s="163"/>
      <c r="AQ22" s="163"/>
      <c r="AR22" s="242"/>
      <c r="AS22" s="243"/>
      <c r="AT22" s="171">
        <f t="shared" si="0"/>
        <v>0</v>
      </c>
      <c r="AU22" s="168"/>
      <c r="AV22" s="164"/>
      <c r="AW22" s="11"/>
    </row>
    <row r="23" spans="1:49" ht="63" customHeight="1">
      <c r="A23" s="166" t="str" cm="1">
        <f t="array" ref="A23">IFERROR(_xlfn.IFS(F23="産地競争力の強化及び輸出拡大に向けた広域集荷環境の整備","産",F23="食品流通のグローバル化","食")&amp;TEXT(COUNTIF($F$10:F23,F23),"00"),"")</f>
        <v/>
      </c>
      <c r="B23" s="17"/>
      <c r="C23" s="18"/>
      <c r="D23" s="157"/>
      <c r="E23" s="157"/>
      <c r="F23" s="18"/>
      <c r="G23" s="42"/>
      <c r="H23" s="42"/>
      <c r="I23" s="157"/>
      <c r="J23" s="42"/>
      <c r="K23" s="42"/>
      <c r="L23" s="157"/>
      <c r="M23" s="42"/>
      <c r="N23" s="157"/>
      <c r="O23" s="157"/>
      <c r="P23" s="157"/>
      <c r="Q23" s="42"/>
      <c r="R23" s="38"/>
      <c r="S23" s="38"/>
      <c r="T23" s="38"/>
      <c r="U23" s="38"/>
      <c r="V23" s="39"/>
      <c r="W23" s="39"/>
      <c r="X23" s="39"/>
      <c r="Y23" s="158"/>
      <c r="Z23" s="38"/>
      <c r="AA23" s="38"/>
      <c r="AB23" s="159"/>
      <c r="AC23" s="160"/>
      <c r="AD23" s="167"/>
      <c r="AE23" s="167"/>
      <c r="AF23" s="167"/>
      <c r="AG23" s="167"/>
      <c r="AH23" s="167"/>
      <c r="AI23" s="167"/>
      <c r="AJ23" s="157"/>
      <c r="AK23" s="157"/>
      <c r="AL23" s="169" t="str">
        <f>IF(A23="","",SUM(
SUMIF('様式５（産地競争力の強化）'!$A$8:$A$14,$A23,'様式５（産地競争力の強化）'!$L$8:$L$14),
SUMIF('様式６（食品流通のグローバル化）'!$A$12:$A$22,$A23,'様式６（食品流通のグローバル化）'!$P$12:$P$22)))</f>
        <v/>
      </c>
      <c r="AM23" s="170" t="str">
        <f>IF(A23="","",SUM(
SUMIF('様式５（産地競争力の強化）'!$A$8:$A$14,$A23,'様式５（産地競争力の強化）'!$M$8:$M$14),
SUMIF('様式６（食品流通のグローバル化）'!$A$12:$A$22,$A23,'様式６（食品流通のグローバル化）'!$Q$12:$Q$22)))</f>
        <v/>
      </c>
      <c r="AN23" s="170" t="str">
        <f>IF(A23="","",SUM(
SUMIF('様式５（産地競争力の強化）'!$A$8:$A$14,$A23,'様式５（産地競争力の強化）'!$V$8:$V$14),
SUMIF('様式６（食品流通のグローバル化）'!$A$12:$A$22,$A23,'様式６（食品流通のグローバル化）'!$AB$12:$AB$22))*9)</f>
        <v/>
      </c>
      <c r="AO23" s="170" t="str">
        <f>IF(A23="","",SUM(
SUMIF('様式５（産地競争力の強化）'!$A$8:$A$14,$A23,'様式５（産地競争力の強化）'!$W$8:$W$14),
SUMIF('様式６（食品流通のグローバル化）'!$A$12:$A$22,$A23,'様式６（食品流通のグローバル化）'!$AC$12:$AC$22)))</f>
        <v/>
      </c>
      <c r="AP23" s="163"/>
      <c r="AQ23" s="163"/>
      <c r="AR23" s="242"/>
      <c r="AS23" s="243"/>
      <c r="AT23" s="171">
        <f t="shared" si="0"/>
        <v>0</v>
      </c>
      <c r="AU23" s="168"/>
      <c r="AV23" s="164"/>
      <c r="AW23" s="11"/>
    </row>
    <row r="24" spans="1:49" ht="63" customHeight="1">
      <c r="A24" s="166" t="str" cm="1">
        <f t="array" ref="A24">IFERROR(_xlfn.IFS(F24="産地競争力の強化及び輸出拡大に向けた広域集荷環境の整備","産",F24="食品流通のグローバル化","食")&amp;TEXT(COUNTIF($F$10:F24,F24),"00"),"")</f>
        <v/>
      </c>
      <c r="B24" s="17"/>
      <c r="C24" s="18"/>
      <c r="D24" s="157"/>
      <c r="E24" s="157"/>
      <c r="F24" s="18"/>
      <c r="G24" s="42"/>
      <c r="H24" s="42"/>
      <c r="I24" s="157"/>
      <c r="J24" s="42"/>
      <c r="K24" s="42"/>
      <c r="L24" s="157"/>
      <c r="M24" s="42"/>
      <c r="N24" s="157"/>
      <c r="O24" s="157"/>
      <c r="P24" s="157"/>
      <c r="Q24" s="42"/>
      <c r="R24" s="38"/>
      <c r="S24" s="38"/>
      <c r="T24" s="38"/>
      <c r="U24" s="38"/>
      <c r="V24" s="39"/>
      <c r="W24" s="39"/>
      <c r="X24" s="39"/>
      <c r="Y24" s="158"/>
      <c r="Z24" s="38"/>
      <c r="AA24" s="38"/>
      <c r="AB24" s="159"/>
      <c r="AC24" s="160"/>
      <c r="AD24" s="167"/>
      <c r="AE24" s="167"/>
      <c r="AF24" s="167"/>
      <c r="AG24" s="167"/>
      <c r="AH24" s="167"/>
      <c r="AI24" s="167"/>
      <c r="AJ24" s="157"/>
      <c r="AK24" s="157"/>
      <c r="AL24" s="169" t="str">
        <f>IF(A24="","",SUM(
SUMIF('様式５（産地競争力の強化）'!$A$8:$A$14,$A24,'様式５（産地競争力の強化）'!$L$8:$L$14),
SUMIF('様式６（食品流通のグローバル化）'!$A$12:$A$22,$A24,'様式６（食品流通のグローバル化）'!$P$12:$P$22)))</f>
        <v/>
      </c>
      <c r="AM24" s="170" t="str">
        <f>IF(A24="","",SUM(
SUMIF('様式５（産地競争力の強化）'!$A$8:$A$14,$A24,'様式５（産地競争力の強化）'!$M$8:$M$14),
SUMIF('様式６（食品流通のグローバル化）'!$A$12:$A$22,$A24,'様式６（食品流通のグローバル化）'!$Q$12:$Q$22)))</f>
        <v/>
      </c>
      <c r="AN24" s="170" t="str">
        <f>IF(A24="","",SUM(
SUMIF('様式５（産地競争力の強化）'!$A$8:$A$14,$A24,'様式５（産地競争力の強化）'!$V$8:$V$14),
SUMIF('様式６（食品流通のグローバル化）'!$A$12:$A$22,$A24,'様式６（食品流通のグローバル化）'!$AB$12:$AB$22))*9)</f>
        <v/>
      </c>
      <c r="AO24" s="170" t="str">
        <f>IF(A24="","",SUM(
SUMIF('様式５（産地競争力の強化）'!$A$8:$A$14,$A24,'様式５（産地競争力の強化）'!$W$8:$W$14),
SUMIF('様式６（食品流通のグローバル化）'!$A$12:$A$22,$A24,'様式６（食品流通のグローバル化）'!$AC$12:$AC$22)))</f>
        <v/>
      </c>
      <c r="AP24" s="163"/>
      <c r="AQ24" s="163"/>
      <c r="AR24" s="242"/>
      <c r="AS24" s="243"/>
      <c r="AT24" s="171">
        <f t="shared" si="0"/>
        <v>0</v>
      </c>
      <c r="AU24" s="168"/>
      <c r="AV24" s="164"/>
      <c r="AW24" s="11"/>
    </row>
    <row r="25" spans="1:49" ht="14.4">
      <c r="A25" s="26" t="s">
        <v>99</v>
      </c>
      <c r="B25" s="27"/>
      <c r="C25" s="15"/>
      <c r="D25" s="15"/>
      <c r="E25" s="15"/>
      <c r="F25" s="13"/>
      <c r="G25" s="13"/>
      <c r="H25" s="13"/>
      <c r="I25" s="15"/>
      <c r="J25" s="15"/>
      <c r="K25" s="15"/>
      <c r="L25" s="13"/>
      <c r="M25" s="13"/>
      <c r="O25" s="19"/>
      <c r="U25" s="19"/>
      <c r="V25" s="19"/>
      <c r="W25" s="19"/>
      <c r="X25" s="19"/>
      <c r="Y25" s="19"/>
      <c r="Z25" s="19"/>
      <c r="AA25" s="19"/>
      <c r="AB25" s="19"/>
      <c r="AC25" s="19"/>
    </row>
    <row r="26" spans="1:49" ht="13.5" customHeight="1">
      <c r="A26" s="31" t="s">
        <v>100</v>
      </c>
      <c r="B26" s="28" t="s">
        <v>115</v>
      </c>
      <c r="O26" s="19"/>
      <c r="U26" s="19"/>
      <c r="V26" s="19"/>
      <c r="W26" s="19"/>
      <c r="X26" s="19"/>
      <c r="Y26" s="19"/>
      <c r="Z26" s="19"/>
      <c r="AA26" s="19"/>
      <c r="AB26" s="19"/>
      <c r="AC26" s="19"/>
    </row>
    <row r="27" spans="1:49" ht="13.5" customHeight="1">
      <c r="A27" s="31" t="s">
        <v>101</v>
      </c>
      <c r="B27" s="28" t="s">
        <v>116</v>
      </c>
      <c r="O27" s="19"/>
      <c r="U27" s="19"/>
      <c r="V27" s="19"/>
      <c r="W27" s="19"/>
      <c r="X27" s="19"/>
      <c r="Y27" s="19"/>
      <c r="Z27" s="19"/>
      <c r="AA27" s="19"/>
      <c r="AB27" s="19"/>
      <c r="AC27" s="19"/>
    </row>
    <row r="28" spans="1:49" s="2" customFormat="1" ht="13.5" customHeight="1">
      <c r="A28" s="31" t="s">
        <v>102</v>
      </c>
      <c r="B28" s="29" t="s">
        <v>117</v>
      </c>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Q28" s="21"/>
      <c r="AR28" s="21"/>
      <c r="AS28" s="21"/>
    </row>
    <row r="29" spans="1:49" s="2" customFormat="1" ht="13.5" customHeight="1">
      <c r="A29" s="31" t="s">
        <v>103</v>
      </c>
      <c r="B29" s="29" t="s">
        <v>186</v>
      </c>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Q29" s="22"/>
      <c r="AR29" s="22"/>
      <c r="AS29" s="22"/>
    </row>
    <row r="30" spans="1:49" s="2" customFormat="1" ht="13.5" customHeight="1">
      <c r="A30" s="31" t="s">
        <v>104</v>
      </c>
      <c r="B30" s="29" t="s">
        <v>187</v>
      </c>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Q30" s="21"/>
      <c r="AR30" s="21"/>
      <c r="AS30" s="21"/>
    </row>
    <row r="31" spans="1:49" s="2" customFormat="1" ht="13.5" customHeight="1">
      <c r="A31" s="31" t="s">
        <v>105</v>
      </c>
      <c r="B31" s="29" t="s">
        <v>151</v>
      </c>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Q31" s="21"/>
      <c r="AR31" s="21"/>
      <c r="AS31" s="21"/>
    </row>
    <row r="32" spans="1:49" s="2" customFormat="1" ht="13.5" customHeight="1">
      <c r="A32" s="31" t="s">
        <v>106</v>
      </c>
      <c r="B32" s="29" t="s">
        <v>152</v>
      </c>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Q32" s="21"/>
      <c r="AR32" s="21"/>
      <c r="AS32" s="21"/>
    </row>
    <row r="33" spans="1:45" s="2" customFormat="1" ht="13.5" customHeight="1">
      <c r="A33" s="31" t="s">
        <v>107</v>
      </c>
      <c r="B33" s="29" t="s">
        <v>188</v>
      </c>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Q33" s="22"/>
      <c r="AR33" s="22"/>
      <c r="AS33" s="22"/>
    </row>
    <row r="34" spans="1:45" s="2" customFormat="1" ht="13.5" customHeight="1">
      <c r="A34" s="31" t="s">
        <v>108</v>
      </c>
      <c r="B34" s="29" t="s">
        <v>189</v>
      </c>
      <c r="C34" s="16"/>
      <c r="D34" s="22"/>
      <c r="E34" s="22"/>
      <c r="F34" s="22"/>
      <c r="G34" s="22"/>
      <c r="H34" s="22"/>
      <c r="I34" s="22"/>
      <c r="J34" s="22"/>
      <c r="K34" s="22"/>
      <c r="L34" s="22"/>
      <c r="M34" s="22"/>
      <c r="N34" s="22"/>
      <c r="O34" s="19"/>
      <c r="P34" s="22"/>
      <c r="Q34" s="22"/>
      <c r="R34" s="22"/>
      <c r="S34" s="22"/>
      <c r="T34" s="22"/>
      <c r="U34" s="19"/>
      <c r="V34" s="19"/>
      <c r="W34" s="19"/>
      <c r="X34" s="19"/>
      <c r="Y34" s="19"/>
      <c r="Z34" s="19"/>
      <c r="AA34" s="19"/>
      <c r="AB34" s="19"/>
      <c r="AC34" s="19"/>
      <c r="AD34" s="22"/>
      <c r="AE34" s="22"/>
      <c r="AF34" s="22"/>
      <c r="AG34" s="22"/>
      <c r="AH34" s="22"/>
      <c r="AI34" s="22"/>
      <c r="AJ34" s="22"/>
      <c r="AK34" s="22"/>
      <c r="AL34" s="22"/>
      <c r="AM34" s="22"/>
      <c r="AN34" s="22"/>
      <c r="AO34" s="22"/>
      <c r="AQ34" s="22"/>
      <c r="AR34" s="22"/>
      <c r="AS34" s="22"/>
    </row>
    <row r="35" spans="1:45" s="2" customFormat="1" ht="13.5" customHeight="1">
      <c r="A35" s="31" t="s">
        <v>109</v>
      </c>
      <c r="B35" s="29" t="s">
        <v>153</v>
      </c>
      <c r="C35" s="22"/>
      <c r="D35" s="22"/>
      <c r="E35" s="22"/>
      <c r="F35" s="22"/>
      <c r="G35" s="22"/>
      <c r="H35" s="22"/>
      <c r="I35" s="22"/>
      <c r="J35" s="22"/>
      <c r="K35" s="22"/>
      <c r="L35" s="22"/>
      <c r="M35" s="22"/>
      <c r="N35" s="22"/>
      <c r="O35"/>
      <c r="P35" s="22"/>
      <c r="Q35" s="22"/>
      <c r="R35" s="22"/>
      <c r="S35" s="22"/>
      <c r="T35" s="22"/>
      <c r="U35"/>
      <c r="V35"/>
      <c r="W35"/>
      <c r="X35"/>
      <c r="Y35"/>
      <c r="Z35"/>
      <c r="AA35"/>
      <c r="AB35"/>
      <c r="AC35"/>
      <c r="AD35" s="22"/>
      <c r="AE35" s="22"/>
      <c r="AF35" s="22"/>
      <c r="AG35" s="22"/>
      <c r="AH35" s="22"/>
      <c r="AI35" s="22"/>
      <c r="AJ35" s="22"/>
      <c r="AK35" s="22"/>
      <c r="AL35" s="22"/>
      <c r="AM35" s="22"/>
      <c r="AN35" s="22"/>
      <c r="AO35" s="22"/>
      <c r="AQ35" s="22"/>
      <c r="AR35" s="22"/>
      <c r="AS35" s="22"/>
    </row>
    <row r="36" spans="1:45" s="2" customFormat="1" ht="13.5" customHeight="1">
      <c r="A36" s="31" t="s">
        <v>110</v>
      </c>
      <c r="B36" s="29" t="s">
        <v>154</v>
      </c>
      <c r="C36" s="22"/>
      <c r="D36" s="22"/>
      <c r="E36" s="22"/>
      <c r="F36" s="22"/>
      <c r="G36" s="22"/>
      <c r="H36" s="22"/>
      <c r="I36" s="22"/>
      <c r="J36" s="22"/>
      <c r="K36" s="22"/>
      <c r="L36" s="22"/>
      <c r="M36" s="22"/>
      <c r="N36" s="22"/>
      <c r="O36"/>
      <c r="P36" s="22"/>
      <c r="Q36" s="22"/>
      <c r="R36" s="22"/>
      <c r="S36" s="22"/>
      <c r="T36" s="22"/>
      <c r="U36"/>
      <c r="V36"/>
      <c r="W36"/>
      <c r="X36"/>
      <c r="Y36"/>
      <c r="Z36"/>
      <c r="AA36"/>
      <c r="AB36"/>
      <c r="AC36"/>
      <c r="AD36" s="22"/>
      <c r="AE36" s="22"/>
      <c r="AF36" s="22"/>
      <c r="AG36" s="22"/>
      <c r="AH36" s="22"/>
      <c r="AI36" s="22"/>
      <c r="AJ36" s="22"/>
      <c r="AK36" s="22"/>
      <c r="AL36" s="22"/>
      <c r="AM36" s="22"/>
      <c r="AN36" s="22"/>
      <c r="AO36" s="22"/>
      <c r="AQ36" s="22"/>
      <c r="AR36" s="22"/>
      <c r="AS36" s="22"/>
    </row>
    <row r="37" spans="1:45" s="2" customFormat="1" ht="13.5" customHeight="1">
      <c r="A37" s="31" t="s">
        <v>111</v>
      </c>
      <c r="B37" s="29" t="s">
        <v>155</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Q37" s="21"/>
      <c r="AR37" s="21"/>
      <c r="AS37" s="21"/>
    </row>
    <row r="38" spans="1:45" s="2" customFormat="1" ht="13.5" customHeight="1">
      <c r="A38" s="31"/>
      <c r="B38" s="29" t="s">
        <v>156</v>
      </c>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Q38" s="21"/>
      <c r="AR38" s="21"/>
      <c r="AS38" s="21"/>
    </row>
    <row r="39" spans="1:45" s="2" customFormat="1" ht="13.5" customHeight="1">
      <c r="A39" s="31" t="s">
        <v>148</v>
      </c>
      <c r="B39" s="29" t="s">
        <v>190</v>
      </c>
      <c r="C39" s="22"/>
      <c r="D39" s="22"/>
      <c r="E39" s="22"/>
      <c r="F39" s="22"/>
      <c r="G39" s="22"/>
      <c r="H39" s="22"/>
      <c r="I39" s="22"/>
      <c r="J39" s="22"/>
      <c r="K39" s="22"/>
      <c r="L39" s="22"/>
      <c r="M39" s="22"/>
      <c r="N39" s="22"/>
      <c r="O39"/>
      <c r="P39" s="22"/>
      <c r="Q39" s="22"/>
      <c r="R39" s="22"/>
      <c r="S39" s="22"/>
      <c r="T39" s="22"/>
      <c r="U39"/>
      <c r="V39"/>
      <c r="W39"/>
      <c r="X39"/>
      <c r="Y39"/>
      <c r="Z39"/>
      <c r="AA39"/>
      <c r="AB39"/>
      <c r="AC39"/>
      <c r="AD39" s="22"/>
      <c r="AE39" s="22"/>
      <c r="AF39" s="22"/>
      <c r="AG39" s="22"/>
      <c r="AH39" s="22"/>
      <c r="AI39" s="22"/>
      <c r="AJ39" s="22"/>
      <c r="AK39" s="22"/>
      <c r="AL39" s="22"/>
      <c r="AM39" s="22"/>
      <c r="AN39" s="22"/>
      <c r="AO39" s="22"/>
      <c r="AQ39" s="22"/>
      <c r="AR39" s="22"/>
      <c r="AS39" s="22"/>
    </row>
    <row r="40" spans="1:45" s="2" customFormat="1" ht="13.5" customHeight="1">
      <c r="A40" s="31" t="s">
        <v>112</v>
      </c>
      <c r="B40" s="29" t="s">
        <v>182</v>
      </c>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21"/>
      <c r="AR40" s="21"/>
      <c r="AS40" s="21"/>
    </row>
    <row r="41" spans="1:45" s="2" customFormat="1" ht="13.5" customHeight="1">
      <c r="A41" s="31" t="s">
        <v>113</v>
      </c>
      <c r="B41" s="29" t="s">
        <v>181</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Q41" s="20"/>
      <c r="AR41" s="20"/>
      <c r="AS41" s="20"/>
    </row>
    <row r="42" spans="1:45" s="2" customFormat="1" ht="13.5" customHeight="1">
      <c r="A42" s="40" t="s">
        <v>114</v>
      </c>
      <c r="B42" s="30" t="s">
        <v>150</v>
      </c>
      <c r="O42"/>
      <c r="U42"/>
      <c r="V42"/>
      <c r="W42"/>
      <c r="X42"/>
      <c r="Y42"/>
      <c r="Z42"/>
      <c r="AA42"/>
      <c r="AB42"/>
      <c r="AC42"/>
    </row>
    <row r="43" spans="1:45" s="2" customFormat="1" ht="13.5" customHeight="1">
      <c r="A43" s="40" t="s">
        <v>149</v>
      </c>
      <c r="B43" s="29" t="s">
        <v>501</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Q43" s="21"/>
      <c r="AR43" s="21"/>
      <c r="AS43" s="21"/>
    </row>
    <row r="44" spans="1:45" s="2" customFormat="1" ht="13.5" customHeight="1">
      <c r="A44" s="40" t="s">
        <v>500</v>
      </c>
      <c r="B44" s="29" t="s">
        <v>502</v>
      </c>
      <c r="O44"/>
      <c r="U44"/>
      <c r="V44"/>
      <c r="W44"/>
      <c r="X44"/>
      <c r="Y44"/>
      <c r="Z44"/>
      <c r="AA44"/>
      <c r="AB44"/>
      <c r="AC44"/>
    </row>
    <row r="45" spans="1:45">
      <c r="B45" s="41"/>
    </row>
  </sheetData>
  <sheetProtection sheet="1" formatCells="0" formatColumns="0" formatRows="0" insertColumns="0" insertRows="0" insertHyperlinks="0" deleteColumns="0" deleteRows="0" selectLockedCells="1" sort="0" autoFilter="0"/>
  <protectedRanges>
    <protectedRange sqref="F8:G8 G9:G24" name="範囲3"/>
    <protectedRange sqref="C10:C24 C8" name="範囲2"/>
    <protectedRange sqref="B10:B24 B8" name="範囲1"/>
    <protectedRange sqref="F9:F24" name="範囲3_1"/>
    <protectedRange sqref="C9" name="範囲2_1"/>
    <protectedRange sqref="B9" name="範囲1_1"/>
  </protectedRanges>
  <dataConsolidate/>
  <mergeCells count="57">
    <mergeCell ref="AG5:AG7"/>
    <mergeCell ref="AH5:AH7"/>
    <mergeCell ref="AI5:AI7"/>
    <mergeCell ref="AL5:AM5"/>
    <mergeCell ref="AN5:AO5"/>
    <mergeCell ref="AV4:AV7"/>
    <mergeCell ref="AR5:AR7"/>
    <mergeCell ref="AP4:AP7"/>
    <mergeCell ref="AQ4:AR4"/>
    <mergeCell ref="AU4:AU7"/>
    <mergeCell ref="AQ5:AQ7"/>
    <mergeCell ref="AS5:AS7"/>
    <mergeCell ref="AL4:AO4"/>
    <mergeCell ref="AT4:AT7"/>
    <mergeCell ref="AL6:AL7"/>
    <mergeCell ref="AM6:AM7"/>
    <mergeCell ref="X4:X7"/>
    <mergeCell ref="Y4:Y7"/>
    <mergeCell ref="Z4:AB4"/>
    <mergeCell ref="AC4:AK4"/>
    <mergeCell ref="AK5:AK7"/>
    <mergeCell ref="AJ6:AJ7"/>
    <mergeCell ref="AD5:AD7"/>
    <mergeCell ref="AC5:AC7"/>
    <mergeCell ref="AO6:AO7"/>
    <mergeCell ref="AN6:AN7"/>
    <mergeCell ref="AE5:AE7"/>
    <mergeCell ref="AF5:AF7"/>
    <mergeCell ref="Z5:Z7"/>
    <mergeCell ref="AB5:AB7"/>
    <mergeCell ref="S6:S7"/>
    <mergeCell ref="T6:T7"/>
    <mergeCell ref="W6:W7"/>
    <mergeCell ref="AA6:AA7"/>
    <mergeCell ref="U6:U7"/>
    <mergeCell ref="V6:V7"/>
    <mergeCell ref="K4:L4"/>
    <mergeCell ref="K5:K7"/>
    <mergeCell ref="L5:L7"/>
    <mergeCell ref="M4:W4"/>
    <mergeCell ref="M5:M7"/>
    <mergeCell ref="N5:N7"/>
    <mergeCell ref="O5:O7"/>
    <mergeCell ref="P5:P7"/>
    <mergeCell ref="Q5:Q7"/>
    <mergeCell ref="R5:R7"/>
    <mergeCell ref="S5:W5"/>
    <mergeCell ref="A4:A7"/>
    <mergeCell ref="B4:B7"/>
    <mergeCell ref="C4:C7"/>
    <mergeCell ref="D4:D7"/>
    <mergeCell ref="E4:E7"/>
    <mergeCell ref="F4:F7"/>
    <mergeCell ref="G4:G7"/>
    <mergeCell ref="H4:H7"/>
    <mergeCell ref="I4:I7"/>
    <mergeCell ref="J4:J7"/>
  </mergeCells>
  <phoneticPr fontId="4"/>
  <dataValidations count="5">
    <dataValidation type="list" allowBlank="1" showInputMessage="1" showErrorMessage="1" sqref="AC8:AI24" xr:uid="{4F0326B6-B105-47BB-9FAD-1D20247C81B6}">
      <formula1>"○"</formula1>
    </dataValidation>
    <dataValidation type="list" allowBlank="1" showInputMessage="1" showErrorMessage="1" sqref="Q8:Q24" xr:uid="{1DC3E692-60E5-4120-875E-03A8CBAD6DC2}">
      <formula1>新規</formula1>
    </dataValidation>
    <dataValidation type="list" allowBlank="1" showInputMessage="1" showErrorMessage="1" sqref="C8:C24" xr:uid="{F906E5DF-0222-450D-B4DF-45E74C63B71B}">
      <formula1>INDIRECT(B8)</formula1>
    </dataValidation>
    <dataValidation type="list" allowBlank="1" showInputMessage="1" showErrorMessage="1" sqref="B8:B9" xr:uid="{7E64CD0B-8975-47E4-B296-95F5BA145B93}">
      <formula1>管轄局</formula1>
    </dataValidation>
    <dataValidation type="list" allowBlank="1" showInputMessage="1" showErrorMessage="1" sqref="B10:B24" xr:uid="{6A8558C9-6750-4D3C-ABA6-4BF0B44CE0C6}">
      <formula1>管理局</formula1>
    </dataValidation>
  </dataValidations>
  <pageMargins left="0.39370078740157483" right="0.19685039370078741" top="0.59055118110236227" bottom="0.78740157480314965" header="0.51181102362204722" footer="0.51181102362204722"/>
  <pageSetup paperSize="8" scale="39" orientation="landscape" r:id="rId1"/>
  <headerFooter alignWithMargins="0"/>
  <legacyDrawing r:id="rId2"/>
  <extLst>
    <ext xmlns:x14="http://schemas.microsoft.com/office/spreadsheetml/2009/9/main" uri="{CCE6A557-97BC-4b89-ADB6-D9C93CAAB3DF}">
      <x14:dataValidations xmlns:xm="http://schemas.microsoft.com/office/excel/2006/main" count="6">
        <x14:dataValidation type="list" errorStyle="warning" allowBlank="1" xr:uid="{AFF55EB9-51F1-4047-B9EB-D23687D16F81}">
          <x14:formula1>
            <xm:f>IF($F8="産地競争力の強化及び輸出拡大に向けた広域集荷環境の整備",リスト兼マスタ!$Q$8:$Q$16,"")</xm:f>
          </x14:formula1>
          <xm:sqref>M8:M24</xm:sqref>
        </x14:dataValidation>
        <x14:dataValidation type="list" allowBlank="1" showInputMessage="1" showErrorMessage="1" xr:uid="{83180312-BD0B-4216-98DA-7B9B81FE8682}">
          <x14:formula1>
            <xm:f>IF($F8="産地競争力の強化及び輸出拡大に向けた広域集荷環境の整備",リスト兼マスタ!$M$8:$M$14,リスト兼マスタ!$M$20)</xm:f>
          </x14:formula1>
          <xm:sqref>K8:K24</xm:sqref>
        </x14:dataValidation>
        <x14:dataValidation type="list" allowBlank="1" showInputMessage="1" showErrorMessage="1" xr:uid="{A9352CA4-62EB-44C6-8D90-7B8C4A0CE1F2}">
          <x14:formula1>
            <xm:f>リスト兼マスタ!$E$2:$E$3</xm:f>
          </x14:formula1>
          <xm:sqref>F8:F24</xm:sqref>
        </x14:dataValidation>
        <x14:dataValidation type="list" allowBlank="1" showInputMessage="1" showErrorMessage="1" xr:uid="{A21C0E98-A216-492F-AC96-EA0EF218EC82}">
          <x14:formula1>
            <xm:f>IF($F8="産地競争力の強化及び輸出拡大に向けた広域集荷環境の整備",リスト兼マスタ!$G$8:$G$9,リスト兼マスタ!$G$20)</xm:f>
          </x14:formula1>
          <xm:sqref>G8:G24</xm:sqref>
        </x14:dataValidation>
        <x14:dataValidation type="list" allowBlank="1" showInputMessage="1" showErrorMessage="1" xr:uid="{9E6DCE21-6BC5-4625-9051-94C455729C02}">
          <x14:formula1>
            <xm:f>IF($F8="産地競争力の強化及び輸出拡大に向けた広域集荷環境の整備",リスト兼マスタ!$K$8:$K$17,リスト兼マスタ!$K$20:$K$28)</xm:f>
          </x14:formula1>
          <xm:sqref>J8:J24</xm:sqref>
        </x14:dataValidation>
        <x14:dataValidation type="list" allowBlank="1" showInputMessage="1" showErrorMessage="1" xr:uid="{5231941F-4619-42E1-BFF3-EA50DAF58F0F}">
          <x14:formula1>
            <xm:f>IF($F8="産地競争力の強化及び輸出拡大に向けた広域集荷環境の整備",リスト兼マスタ!$I$8,リスト兼マスタ!$I$20:$I$21)</xm:f>
          </x14:formula1>
          <xm:sqref>H8:H24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AB8E4-7D71-4DEA-AE25-C04E7963BE62}">
  <sheetPr codeName="Sheet3">
    <pageSetUpPr fitToPage="1"/>
  </sheetPr>
  <dimension ref="A1:T28"/>
  <sheetViews>
    <sheetView zoomScale="85" zoomScaleNormal="85" workbookViewId="0">
      <selection activeCell="I9" sqref="I9"/>
    </sheetView>
  </sheetViews>
  <sheetFormatPr defaultColWidth="9" defaultRowHeight="13.2"/>
  <cols>
    <col min="1" max="1" width="6.6640625" style="47" customWidth="1"/>
    <col min="2" max="5" width="10.44140625" style="47" customWidth="1"/>
    <col min="6" max="7" width="14.6640625" style="47" customWidth="1"/>
    <col min="8" max="8" width="10.6640625" style="47" customWidth="1"/>
    <col min="9" max="9" width="16" style="47" customWidth="1"/>
    <col min="10" max="11" width="10.6640625" style="47" customWidth="1"/>
    <col min="12" max="15" width="12.6640625" style="47" customWidth="1"/>
    <col min="16" max="16" width="14.6640625" style="47" bestFit="1" customWidth="1"/>
    <col min="17" max="17" width="10.6640625" style="47" customWidth="1"/>
    <col min="18" max="19" width="14.6640625" style="47" customWidth="1"/>
    <col min="20" max="16384" width="9" style="47"/>
  </cols>
  <sheetData>
    <row r="1" spans="1:20" s="44" customFormat="1" ht="20.100000000000001" customHeight="1">
      <c r="A1" s="44" t="s">
        <v>197</v>
      </c>
    </row>
    <row r="2" spans="1:20" s="44" customFormat="1" ht="20.100000000000001" customHeight="1">
      <c r="A2" s="436" t="s">
        <v>489</v>
      </c>
      <c r="B2" s="436"/>
      <c r="C2" s="436"/>
      <c r="D2" s="436"/>
      <c r="E2" s="436"/>
      <c r="F2" s="436"/>
      <c r="G2" s="436"/>
      <c r="H2" s="436"/>
      <c r="I2" s="436"/>
      <c r="J2" s="436"/>
      <c r="K2" s="436"/>
      <c r="L2" s="436"/>
      <c r="M2" s="436"/>
      <c r="N2" s="436"/>
      <c r="O2" s="436"/>
      <c r="P2" s="436"/>
      <c r="Q2" s="436"/>
      <c r="R2" s="436"/>
      <c r="S2" s="436"/>
      <c r="T2" s="436"/>
    </row>
    <row r="3" spans="1:20" ht="20.100000000000001" customHeight="1">
      <c r="A3" s="437" t="s">
        <v>198</v>
      </c>
      <c r="B3" s="437"/>
      <c r="C3" s="45"/>
      <c r="D3" s="45"/>
      <c r="E3" s="45"/>
      <c r="F3" s="45"/>
      <c r="G3" s="46"/>
      <c r="H3" s="45"/>
      <c r="I3" s="45"/>
      <c r="J3" s="45"/>
      <c r="K3" s="45"/>
      <c r="L3" s="45"/>
      <c r="M3" s="45"/>
      <c r="N3" s="45"/>
    </row>
    <row r="4" spans="1:20" s="48" customFormat="1" ht="30" customHeight="1">
      <c r="A4" s="430" t="s">
        <v>15</v>
      </c>
      <c r="B4" s="426" t="s">
        <v>79</v>
      </c>
      <c r="C4" s="426" t="s">
        <v>80</v>
      </c>
      <c r="D4" s="426" t="s">
        <v>199</v>
      </c>
      <c r="E4" s="430" t="s">
        <v>12</v>
      </c>
      <c r="F4" s="426" t="s">
        <v>134</v>
      </c>
      <c r="G4" s="426" t="s">
        <v>200</v>
      </c>
      <c r="H4" s="426" t="s">
        <v>140</v>
      </c>
      <c r="I4" s="430" t="s">
        <v>1</v>
      </c>
      <c r="J4" s="428" t="s">
        <v>81</v>
      </c>
      <c r="K4" s="432" t="s">
        <v>201</v>
      </c>
      <c r="L4" s="433"/>
      <c r="M4" s="434" t="s">
        <v>496</v>
      </c>
      <c r="N4" s="435"/>
      <c r="O4" s="435"/>
      <c r="P4" s="435"/>
      <c r="Q4" s="435"/>
      <c r="R4" s="435"/>
      <c r="S4" s="435"/>
      <c r="T4" s="426" t="s">
        <v>3</v>
      </c>
    </row>
    <row r="5" spans="1:20" s="48" customFormat="1" ht="30" customHeight="1">
      <c r="A5" s="431"/>
      <c r="B5" s="427"/>
      <c r="C5" s="427"/>
      <c r="D5" s="427"/>
      <c r="E5" s="431"/>
      <c r="F5" s="427"/>
      <c r="G5" s="427"/>
      <c r="H5" s="427"/>
      <c r="I5" s="431"/>
      <c r="J5" s="429"/>
      <c r="K5" s="438" t="s">
        <v>137</v>
      </c>
      <c r="L5" s="440" t="s">
        <v>202</v>
      </c>
      <c r="M5" s="442" t="s">
        <v>428</v>
      </c>
      <c r="N5" s="426" t="s">
        <v>85</v>
      </c>
      <c r="O5" s="426" t="s">
        <v>86</v>
      </c>
      <c r="P5" s="426" t="s">
        <v>87</v>
      </c>
      <c r="Q5" s="426" t="s">
        <v>88</v>
      </c>
      <c r="R5" s="426" t="s">
        <v>89</v>
      </c>
      <c r="S5" s="428" t="s">
        <v>96</v>
      </c>
      <c r="T5" s="427"/>
    </row>
    <row r="6" spans="1:20" s="48" customFormat="1" ht="30" customHeight="1">
      <c r="A6" s="431"/>
      <c r="B6" s="427"/>
      <c r="C6" s="427"/>
      <c r="D6" s="427"/>
      <c r="E6" s="431"/>
      <c r="F6" s="427"/>
      <c r="G6" s="427"/>
      <c r="H6" s="427"/>
      <c r="I6" s="431"/>
      <c r="J6" s="429"/>
      <c r="K6" s="439"/>
      <c r="L6" s="441"/>
      <c r="M6" s="443"/>
      <c r="N6" s="427"/>
      <c r="O6" s="427"/>
      <c r="P6" s="427"/>
      <c r="Q6" s="427"/>
      <c r="R6" s="427"/>
      <c r="S6" s="429"/>
      <c r="T6" s="427"/>
    </row>
    <row r="7" spans="1:20" s="48" customFormat="1" ht="30" customHeight="1">
      <c r="A7" s="431"/>
      <c r="B7" s="427"/>
      <c r="C7" s="427"/>
      <c r="D7" s="427"/>
      <c r="E7" s="431"/>
      <c r="F7" s="427"/>
      <c r="G7" s="427"/>
      <c r="H7" s="427"/>
      <c r="I7" s="431"/>
      <c r="J7" s="429"/>
      <c r="K7" s="439"/>
      <c r="L7" s="441"/>
      <c r="M7" s="443"/>
      <c r="N7" s="427"/>
      <c r="O7" s="427"/>
      <c r="P7" s="427"/>
      <c r="Q7" s="427"/>
      <c r="R7" s="427"/>
      <c r="S7" s="429"/>
      <c r="T7" s="427"/>
    </row>
    <row r="8" spans="1:20" s="48" customFormat="1" ht="59.25" customHeight="1">
      <c r="A8" s="185"/>
      <c r="B8" s="186" t="s">
        <v>4</v>
      </c>
      <c r="C8" s="186" t="s">
        <v>18</v>
      </c>
      <c r="D8" s="187" t="s">
        <v>203</v>
      </c>
      <c r="E8" s="187" t="s">
        <v>204</v>
      </c>
      <c r="F8" s="188" t="s">
        <v>413</v>
      </c>
      <c r="G8" s="188" t="s">
        <v>157</v>
      </c>
      <c r="H8" s="188" t="s">
        <v>139</v>
      </c>
      <c r="I8" s="187" t="s">
        <v>203</v>
      </c>
      <c r="J8" s="188" t="s">
        <v>121</v>
      </c>
      <c r="K8" s="188" t="s">
        <v>136</v>
      </c>
      <c r="L8" s="189"/>
      <c r="M8" s="188" t="s">
        <v>422</v>
      </c>
      <c r="N8" s="190" t="s">
        <v>205</v>
      </c>
      <c r="O8" s="190" t="s">
        <v>206</v>
      </c>
      <c r="P8" s="191" t="s">
        <v>207</v>
      </c>
      <c r="Q8" s="188" t="s">
        <v>141</v>
      </c>
      <c r="R8" s="192">
        <v>2000000000</v>
      </c>
      <c r="S8" s="192">
        <v>800000000</v>
      </c>
      <c r="T8" s="193"/>
    </row>
    <row r="9" spans="1:20" s="48" customFormat="1" ht="59.25" customHeight="1">
      <c r="A9" s="176" t="str" cm="1">
        <f t="array" ref="A9">IFERROR(_xlfn.IFS(F9="産地競争力の強化及び輸出拡大に向けた広域集荷環境の整備","産",F9="食品流通のグローバル化","食")&amp;TEXT(SUM(COUNTIF('様式１－１（新規分）'!$F$10:$F$51,F9),COUNTIF($F$9:F9,F9)),"00"),"")</f>
        <v/>
      </c>
      <c r="B9" s="117"/>
      <c r="C9" s="117"/>
      <c r="D9" s="149"/>
      <c r="E9" s="149"/>
      <c r="F9" s="118"/>
      <c r="G9" s="119"/>
      <c r="H9" s="118"/>
      <c r="I9" s="149"/>
      <c r="J9" s="118"/>
      <c r="K9" s="118"/>
      <c r="L9" s="150"/>
      <c r="M9" s="118"/>
      <c r="N9" s="151"/>
      <c r="O9" s="151"/>
      <c r="P9" s="172"/>
      <c r="Q9" s="118"/>
      <c r="R9" s="173"/>
      <c r="S9" s="174"/>
      <c r="T9" s="175"/>
    </row>
    <row r="10" spans="1:20" s="48" customFormat="1" ht="59.25" customHeight="1">
      <c r="A10" s="176" t="str" cm="1">
        <f t="array" ref="A10">IFERROR(_xlfn.IFS(F10="産地競争力の強化及び輸出拡大に向けた広域集荷環境の整備","産",F10="食品流通のグローバル化","食")&amp;TEXT(SUM(COUNTIF('様式１－１（新規分）'!$F$10:$F$51,F10),COUNTIF($F$9:F10,F10)),"00"),"")</f>
        <v/>
      </c>
      <c r="B10" s="117"/>
      <c r="C10" s="117"/>
      <c r="D10" s="149"/>
      <c r="E10" s="149"/>
      <c r="F10" s="118"/>
      <c r="G10" s="119"/>
      <c r="H10" s="118"/>
      <c r="I10" s="149"/>
      <c r="J10" s="118"/>
      <c r="K10" s="118"/>
      <c r="L10" s="150"/>
      <c r="M10" s="118"/>
      <c r="N10" s="151"/>
      <c r="O10" s="151"/>
      <c r="P10" s="172"/>
      <c r="Q10" s="118"/>
      <c r="R10" s="173"/>
      <c r="S10" s="174"/>
      <c r="T10" s="175"/>
    </row>
    <row r="11" spans="1:20" s="48" customFormat="1" ht="59.25" customHeight="1">
      <c r="A11" s="176" t="str" cm="1">
        <f t="array" ref="A11">IFERROR(_xlfn.IFS(F11="産地競争力の強化及び輸出拡大に向けた広域集荷環境の整備","産",F11="食品流通のグローバル化","食")&amp;TEXT(SUM(COUNTIF('様式１－１（新規分）'!$F$10:$F$51,F11),COUNTIF($F$9:F11,F11)),"00"),"")</f>
        <v/>
      </c>
      <c r="B11" s="117"/>
      <c r="C11" s="117"/>
      <c r="D11" s="149"/>
      <c r="E11" s="149"/>
      <c r="F11" s="118"/>
      <c r="G11" s="119"/>
      <c r="H11" s="118"/>
      <c r="I11" s="149"/>
      <c r="J11" s="118"/>
      <c r="K11" s="118"/>
      <c r="L11" s="150"/>
      <c r="M11" s="118"/>
      <c r="N11" s="151"/>
      <c r="O11" s="151"/>
      <c r="P11" s="172"/>
      <c r="Q11" s="118"/>
      <c r="R11" s="173"/>
      <c r="S11" s="174"/>
      <c r="T11" s="175"/>
    </row>
    <row r="12" spans="1:20" s="48" customFormat="1" ht="59.25" customHeight="1">
      <c r="A12" s="176" t="str" cm="1">
        <f t="array" ref="A12">IFERROR(_xlfn.IFS(F12="産地競争力の強化及び輸出拡大に向けた広域集荷環境の整備","産",F12="食品流通のグローバル化","食")&amp;TEXT(SUM(COUNTIF('様式１－１（新規分）'!$F$10:$F$51,F12),COUNTIF($F$9:F12,F12)),"00"),"")</f>
        <v/>
      </c>
      <c r="B12" s="117"/>
      <c r="C12" s="117"/>
      <c r="D12" s="149"/>
      <c r="E12" s="149"/>
      <c r="F12" s="118"/>
      <c r="G12" s="119"/>
      <c r="H12" s="118"/>
      <c r="I12" s="149"/>
      <c r="J12" s="118"/>
      <c r="K12" s="118"/>
      <c r="L12" s="150"/>
      <c r="M12" s="118"/>
      <c r="N12" s="151"/>
      <c r="O12" s="151"/>
      <c r="P12" s="172"/>
      <c r="Q12" s="118"/>
      <c r="R12" s="173"/>
      <c r="S12" s="174"/>
      <c r="T12" s="175"/>
    </row>
    <row r="13" spans="1:20" s="48" customFormat="1" ht="59.25" customHeight="1">
      <c r="A13" s="176" t="str" cm="1">
        <f t="array" ref="A13">IFERROR(_xlfn.IFS(F13="産地競争力の強化及び輸出拡大に向けた広域集荷環境の整備","産",F13="食品流通のグローバル化","食")&amp;TEXT(SUM(COUNTIF('様式１－１（新規分）'!$F$10:$F$51,F13),COUNTIF($F$9:F13,F13)),"00"),"")</f>
        <v/>
      </c>
      <c r="B13" s="117"/>
      <c r="C13" s="117"/>
      <c r="D13" s="149"/>
      <c r="E13" s="149"/>
      <c r="F13" s="118"/>
      <c r="G13" s="119"/>
      <c r="H13" s="118"/>
      <c r="I13" s="149"/>
      <c r="J13" s="118"/>
      <c r="K13" s="118"/>
      <c r="L13" s="150"/>
      <c r="M13" s="118"/>
      <c r="N13" s="151"/>
      <c r="O13" s="151"/>
      <c r="P13" s="172"/>
      <c r="Q13" s="118"/>
      <c r="R13" s="173"/>
      <c r="S13" s="174"/>
      <c r="T13" s="175"/>
    </row>
    <row r="14" spans="1:20" s="48" customFormat="1" ht="59.25" customHeight="1">
      <c r="A14" s="176" t="str" cm="1">
        <f t="array" ref="A14">IFERROR(_xlfn.IFS(F14="産地競争力の強化及び輸出拡大に向けた広域集荷環境の整備","産",F14="食品流通のグローバル化","食")&amp;TEXT(SUM(COUNTIF('様式１－１（新規分）'!$F$10:$F$51,F14),COUNTIF($F$9:F14,F14)),"00"),"")</f>
        <v/>
      </c>
      <c r="B14" s="117"/>
      <c r="C14" s="117"/>
      <c r="D14" s="149"/>
      <c r="E14" s="149"/>
      <c r="F14" s="118"/>
      <c r="G14" s="119"/>
      <c r="H14" s="118"/>
      <c r="I14" s="149"/>
      <c r="J14" s="118"/>
      <c r="K14" s="118"/>
      <c r="L14" s="150"/>
      <c r="M14" s="118"/>
      <c r="N14" s="151"/>
      <c r="O14" s="151"/>
      <c r="P14" s="172"/>
      <c r="Q14" s="118"/>
      <c r="R14" s="173"/>
      <c r="S14" s="174"/>
      <c r="T14" s="175"/>
    </row>
    <row r="15" spans="1:20" s="48" customFormat="1" ht="59.25" customHeight="1">
      <c r="A15" s="176" t="str" cm="1">
        <f t="array" ref="A15">IFERROR(_xlfn.IFS(F15="産地競争力の強化及び輸出拡大に向けた広域集荷環境の整備","産",F15="食品流通のグローバル化","食")&amp;TEXT(SUM(COUNTIF('様式１－１（新規分）'!$F$10:$F$51,F15),COUNTIF($F$9:F15,F15)),"00"),"")</f>
        <v/>
      </c>
      <c r="B15" s="117"/>
      <c r="C15" s="117"/>
      <c r="D15" s="149"/>
      <c r="E15" s="149"/>
      <c r="F15" s="118"/>
      <c r="G15" s="119"/>
      <c r="H15" s="118"/>
      <c r="I15" s="149"/>
      <c r="J15" s="118"/>
      <c r="K15" s="118"/>
      <c r="L15" s="150"/>
      <c r="M15" s="118"/>
      <c r="N15" s="151"/>
      <c r="O15" s="151"/>
      <c r="P15" s="172"/>
      <c r="Q15" s="118"/>
      <c r="R15" s="173"/>
      <c r="S15" s="174"/>
      <c r="T15" s="175"/>
    </row>
    <row r="16" spans="1:20" s="48" customFormat="1" ht="59.25" customHeight="1">
      <c r="A16" s="176" t="str" cm="1">
        <f t="array" ref="A16">IFERROR(_xlfn.IFS(F16="産地競争力の強化及び輸出拡大に向けた広域集荷環境の整備","産",F16="食品流通のグローバル化","食")&amp;TEXT(SUM(COUNTIF('様式１－１（新規分）'!$F$10:$F$51,F16),COUNTIF($F$9:F16,F16)),"00"),"")</f>
        <v/>
      </c>
      <c r="B16" s="117"/>
      <c r="C16" s="117"/>
      <c r="D16" s="149"/>
      <c r="E16" s="149"/>
      <c r="F16" s="118"/>
      <c r="G16" s="119"/>
      <c r="H16" s="118"/>
      <c r="I16" s="149"/>
      <c r="J16" s="118"/>
      <c r="K16" s="118"/>
      <c r="L16" s="150"/>
      <c r="M16" s="118"/>
      <c r="N16" s="151"/>
      <c r="O16" s="151"/>
      <c r="P16" s="172"/>
      <c r="Q16" s="118"/>
      <c r="R16" s="173"/>
      <c r="S16" s="174"/>
      <c r="T16" s="175"/>
    </row>
    <row r="17" spans="1:20" s="48" customFormat="1" ht="59.25" customHeight="1">
      <c r="A17" s="176" t="str" cm="1">
        <f t="array" ref="A17">IFERROR(_xlfn.IFS(F17="産地競争力の強化及び輸出拡大に向けた広域集荷環境の整備","産",F17="食品流通のグローバル化","食")&amp;TEXT(SUM(COUNTIF('様式１－１（新規分）'!$F$10:$F$51,F17),COUNTIF($F$9:F17,F17)),"00"),"")</f>
        <v/>
      </c>
      <c r="B17" s="117"/>
      <c r="C17" s="117"/>
      <c r="D17" s="149"/>
      <c r="E17" s="149"/>
      <c r="F17" s="118"/>
      <c r="G17" s="119"/>
      <c r="H17" s="118"/>
      <c r="I17" s="149"/>
      <c r="J17" s="118"/>
      <c r="K17" s="118"/>
      <c r="L17" s="150"/>
      <c r="M17" s="118"/>
      <c r="N17" s="151"/>
      <c r="O17" s="151"/>
      <c r="P17" s="172"/>
      <c r="Q17" s="118"/>
      <c r="R17" s="173"/>
      <c r="S17" s="174"/>
      <c r="T17" s="175"/>
    </row>
    <row r="18" spans="1:20" s="48" customFormat="1" ht="59.25" customHeight="1">
      <c r="A18" s="176" t="str" cm="1">
        <f t="array" ref="A18">IFERROR(_xlfn.IFS(F18="産地競争力の強化及び輸出拡大に向けた広域集荷環境の整備","産",F18="食品流通のグローバル化","食")&amp;TEXT(SUM(COUNTIF('様式１－１（新規分）'!$F$10:$F$51,F18),COUNTIF($F$9:F18,F18)),"00"),"")</f>
        <v/>
      </c>
      <c r="B18" s="117"/>
      <c r="C18" s="117"/>
      <c r="D18" s="149"/>
      <c r="E18" s="149"/>
      <c r="F18" s="118"/>
      <c r="G18" s="119"/>
      <c r="H18" s="118"/>
      <c r="I18" s="149"/>
      <c r="J18" s="118"/>
      <c r="K18" s="118"/>
      <c r="L18" s="150"/>
      <c r="M18" s="118"/>
      <c r="N18" s="151"/>
      <c r="O18" s="151"/>
      <c r="P18" s="172"/>
      <c r="Q18" s="118"/>
      <c r="R18" s="173"/>
      <c r="S18" s="174"/>
      <c r="T18" s="175"/>
    </row>
    <row r="19" spans="1:20">
      <c r="A19" s="49" t="s">
        <v>208</v>
      </c>
      <c r="B19" s="47" t="s">
        <v>209</v>
      </c>
    </row>
    <row r="20" spans="1:20">
      <c r="A20" s="49" t="s">
        <v>101</v>
      </c>
      <c r="B20" s="47" t="s">
        <v>210</v>
      </c>
    </row>
    <row r="21" spans="1:20">
      <c r="A21" s="49" t="s">
        <v>102</v>
      </c>
      <c r="B21" s="47" t="s">
        <v>211</v>
      </c>
    </row>
    <row r="22" spans="1:20">
      <c r="A22" s="49" t="s">
        <v>103</v>
      </c>
      <c r="B22" s="47" t="s">
        <v>212</v>
      </c>
    </row>
    <row r="23" spans="1:20">
      <c r="A23" s="49"/>
      <c r="B23" s="47" t="s">
        <v>213</v>
      </c>
    </row>
    <row r="24" spans="1:20">
      <c r="A24" s="49"/>
      <c r="B24" s="47" t="s">
        <v>214</v>
      </c>
    </row>
    <row r="25" spans="1:20">
      <c r="A25" s="49" t="s">
        <v>104</v>
      </c>
      <c r="B25" s="47" t="s">
        <v>215</v>
      </c>
    </row>
    <row r="26" spans="1:20">
      <c r="A26" s="49"/>
    </row>
    <row r="27" spans="1:20">
      <c r="A27" s="49"/>
    </row>
    <row r="28" spans="1:20">
      <c r="A28" s="49"/>
    </row>
  </sheetData>
  <sheetProtection sheet="1" formatCells="0" formatColumns="0" formatRows="0" insertColumns="0" insertRows="0" insertHyperlinks="0" deleteColumns="0" deleteRows="0" selectLockedCells="1" sort="0" autoFilter="0" pivotTables="0"/>
  <protectedRanges>
    <protectedRange sqref="F8:F18" name="範囲3"/>
    <protectedRange sqref="G8" name="範囲3_1"/>
  </protectedRanges>
  <mergeCells count="24">
    <mergeCell ref="A2:T2"/>
    <mergeCell ref="A3:B3"/>
    <mergeCell ref="A4:A7"/>
    <mergeCell ref="B4:B7"/>
    <mergeCell ref="C4:C7"/>
    <mergeCell ref="D4:D7"/>
    <mergeCell ref="E4:E7"/>
    <mergeCell ref="F4:F7"/>
    <mergeCell ref="G4:G7"/>
    <mergeCell ref="H4:H7"/>
    <mergeCell ref="T4:T7"/>
    <mergeCell ref="K5:K7"/>
    <mergeCell ref="L5:L7"/>
    <mergeCell ref="M5:M7"/>
    <mergeCell ref="N5:N7"/>
    <mergeCell ref="O5:O7"/>
    <mergeCell ref="P5:P7"/>
    <mergeCell ref="Q5:Q7"/>
    <mergeCell ref="R5:R7"/>
    <mergeCell ref="S5:S7"/>
    <mergeCell ref="I4:I7"/>
    <mergeCell ref="J4:J7"/>
    <mergeCell ref="K4:L4"/>
    <mergeCell ref="M4:S4"/>
  </mergeCells>
  <phoneticPr fontId="4"/>
  <dataValidations count="3">
    <dataValidation type="list" allowBlank="1" showInputMessage="1" showErrorMessage="1" sqref="B8:B18" xr:uid="{B88D4DE9-7DE8-4A72-AF64-30FD8BBEE3DF}">
      <formula1>管理局</formula1>
    </dataValidation>
    <dataValidation type="list" allowBlank="1" showInputMessage="1" showErrorMessage="1" sqref="C8:C18" xr:uid="{E681657A-3C5A-48B5-88B2-F862778ED9FF}">
      <formula1>INDIRECT(B8)</formula1>
    </dataValidation>
    <dataValidation type="list" allowBlank="1" showInputMessage="1" showErrorMessage="1" sqref="Q8:Q18" xr:uid="{6E97F884-319A-4D1D-8D5F-0BB63C708C7D}">
      <formula1>新規</formula1>
    </dataValidation>
  </dataValidations>
  <printOptions horizontalCentered="1"/>
  <pageMargins left="0.70866141732283472" right="0.70866141732283472" top="0.74803149606299213" bottom="0.74803149606299213" header="0.31496062992125984" footer="0.31496062992125984"/>
  <pageSetup paperSize="8" scale="82"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D58F8472-1CD5-429B-8D80-6498FB844D6C}">
          <x14:formula1>
            <xm:f>リスト兼マスタ!$E$2:$E$3</xm:f>
          </x14:formula1>
          <xm:sqref>F8:F18</xm:sqref>
        </x14:dataValidation>
        <x14:dataValidation type="list" allowBlank="1" showInputMessage="1" showErrorMessage="1" xr:uid="{8F60BE60-5A98-4466-A2C4-FD1497446186}">
          <x14:formula1>
            <xm:f>IF($F8="産地競争力の強化及び輸出拡大に向けた広域集荷環境の整備",リスト兼マスタ!$I$8,リスト兼マスタ!$I$20:$I$21)</xm:f>
          </x14:formula1>
          <xm:sqref>H8:H18</xm:sqref>
        </x14:dataValidation>
        <x14:dataValidation type="list" allowBlank="1" showInputMessage="1" showErrorMessage="1" xr:uid="{AECC7407-0114-4312-B0AB-66F5B24D3AFF}">
          <x14:formula1>
            <xm:f>IF($F8="産地競争力の強化及び輸出拡大に向けた広域集荷環境の整備",リスト兼マスタ!$G$8:$G$9,リスト兼マスタ!$G$20)</xm:f>
          </x14:formula1>
          <xm:sqref>G8:G18</xm:sqref>
        </x14:dataValidation>
        <x14:dataValidation type="list" allowBlank="1" showInputMessage="1" showErrorMessage="1" xr:uid="{9FC3F642-92DE-462A-ACE8-200AEE5804A5}">
          <x14:formula1>
            <xm:f>IF($F8="産地競争力の強化及び輸出拡大に向けた広域集荷環境の整備",リスト兼マスタ!$K$8:$K$17,リスト兼マスタ!$K$20:$K$28)</xm:f>
          </x14:formula1>
          <xm:sqref>J8:J18</xm:sqref>
        </x14:dataValidation>
        <x14:dataValidation type="list" allowBlank="1" showInputMessage="1" showErrorMessage="1" xr:uid="{5D50F8BB-3238-43B5-86FC-DFF850EF4546}">
          <x14:formula1>
            <xm:f>IF($F8="産地競争力の強化及び輸出拡大に向けた広域集荷環境の整備",リスト兼マスタ!$M$8:$M$14,リスト兼マスタ!$M$20)</xm:f>
          </x14:formula1>
          <xm:sqref>K8:K18</xm:sqref>
        </x14:dataValidation>
        <x14:dataValidation type="list" errorStyle="warning" allowBlank="1" xr:uid="{FC8045C6-DB56-4ABE-80C7-4A43FE8F74A2}">
          <x14:formula1>
            <xm:f>IF($F8="産地競争力の強化及び輸出拡大に向けた広域集荷環境の整備",リスト兼マスタ!$Q$8:$Q$16,"")</xm:f>
          </x14:formula1>
          <xm:sqref>M8:M18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C6D77-CD24-4145-B4B8-ADACE379C314}">
  <sheetPr codeName="Sheet4">
    <pageSetUpPr fitToPage="1"/>
  </sheetPr>
  <dimension ref="A1:Y21"/>
  <sheetViews>
    <sheetView zoomScaleNormal="100" workbookViewId="0">
      <selection activeCell="F18" sqref="F18"/>
    </sheetView>
  </sheetViews>
  <sheetFormatPr defaultColWidth="9" defaultRowHeight="13.2"/>
  <cols>
    <col min="1" max="1" width="6.6640625" style="47" customWidth="1"/>
    <col min="2" max="4" width="9" style="47"/>
    <col min="5" max="6" width="10.6640625" style="47" customWidth="1"/>
    <col min="7" max="25" width="12.6640625" style="47" customWidth="1"/>
    <col min="26" max="16384" width="9" style="47"/>
  </cols>
  <sheetData>
    <row r="1" spans="1:25" s="48" customFormat="1" ht="20.100000000000001" customHeight="1">
      <c r="A1" s="48" t="s">
        <v>408</v>
      </c>
    </row>
    <row r="2" spans="1:25" s="48" customFormat="1" ht="20.100000000000001" customHeight="1">
      <c r="A2" s="436" t="s">
        <v>490</v>
      </c>
      <c r="B2" s="436"/>
      <c r="C2" s="436"/>
      <c r="D2" s="436"/>
      <c r="E2" s="436"/>
      <c r="F2" s="436"/>
      <c r="G2" s="436"/>
      <c r="H2" s="436"/>
      <c r="I2" s="436"/>
      <c r="J2" s="436"/>
      <c r="K2" s="436"/>
      <c r="L2" s="436"/>
      <c r="M2" s="436"/>
      <c r="N2" s="436"/>
      <c r="O2" s="436"/>
      <c r="P2" s="436"/>
      <c r="Q2" s="436"/>
      <c r="R2" s="436"/>
      <c r="S2" s="436"/>
      <c r="T2" s="436"/>
      <c r="U2" s="436"/>
      <c r="V2" s="436"/>
      <c r="W2" s="436"/>
      <c r="X2" s="436"/>
      <c r="Y2" s="436"/>
    </row>
    <row r="3" spans="1:25" s="48" customFormat="1" ht="20.100000000000001" customHeight="1">
      <c r="A3" s="436" t="s">
        <v>407</v>
      </c>
      <c r="B3" s="436"/>
      <c r="C3" s="436"/>
      <c r="D3" s="436"/>
      <c r="E3" s="436"/>
      <c r="F3" s="436"/>
      <c r="G3" s="436"/>
      <c r="H3" s="436"/>
      <c r="I3" s="436"/>
      <c r="J3" s="436"/>
      <c r="K3" s="436"/>
      <c r="L3" s="436"/>
      <c r="M3" s="436"/>
      <c r="N3" s="436"/>
      <c r="O3" s="436"/>
      <c r="P3" s="436"/>
      <c r="Q3" s="436"/>
      <c r="R3" s="436"/>
      <c r="S3" s="436"/>
      <c r="T3" s="436"/>
      <c r="U3" s="436"/>
      <c r="V3" s="436"/>
      <c r="W3" s="436"/>
      <c r="X3" s="436"/>
      <c r="Y3" s="436"/>
    </row>
    <row r="4" spans="1:25" s="48" customFormat="1" ht="20.100000000000001" customHeight="1">
      <c r="D4" s="101"/>
      <c r="E4" s="101"/>
      <c r="F4" s="101"/>
      <c r="G4" s="101"/>
      <c r="H4" s="101"/>
      <c r="I4" s="101"/>
      <c r="J4" s="101"/>
      <c r="K4" s="101"/>
      <c r="L4" s="101"/>
      <c r="M4" s="101"/>
    </row>
    <row r="5" spans="1:25" s="48" customFormat="1" ht="20.100000000000001" customHeight="1">
      <c r="A5" s="48" t="s">
        <v>406</v>
      </c>
    </row>
    <row r="6" spans="1:25" s="68" customFormat="1" ht="20.100000000000001" customHeight="1">
      <c r="A6" s="453" t="s">
        <v>15</v>
      </c>
      <c r="B6" s="453" t="s">
        <v>219</v>
      </c>
      <c r="C6" s="453" t="s">
        <v>405</v>
      </c>
      <c r="D6" s="453" t="s">
        <v>404</v>
      </c>
      <c r="E6" s="453" t="s">
        <v>403</v>
      </c>
      <c r="F6" s="447" t="s">
        <v>402</v>
      </c>
      <c r="G6" s="450" t="s">
        <v>401</v>
      </c>
      <c r="H6" s="450"/>
      <c r="I6" s="451" t="s">
        <v>400</v>
      </c>
      <c r="J6" s="452"/>
      <c r="K6" s="444" t="s">
        <v>399</v>
      </c>
      <c r="L6" s="445"/>
      <c r="M6" s="445"/>
      <c r="N6" s="445"/>
      <c r="O6" s="445"/>
      <c r="P6" s="445"/>
      <c r="Q6" s="445"/>
      <c r="R6" s="445"/>
      <c r="S6" s="445"/>
      <c r="T6" s="445"/>
      <c r="U6" s="445"/>
      <c r="V6" s="445"/>
      <c r="W6" s="445"/>
      <c r="X6" s="445"/>
      <c r="Y6" s="446"/>
    </row>
    <row r="7" spans="1:25" s="68" customFormat="1" ht="20.100000000000001" customHeight="1">
      <c r="A7" s="448"/>
      <c r="B7" s="448"/>
      <c r="C7" s="448"/>
      <c r="D7" s="448"/>
      <c r="E7" s="448"/>
      <c r="F7" s="448"/>
      <c r="G7" s="453" t="s">
        <v>398</v>
      </c>
      <c r="H7" s="453" t="s">
        <v>397</v>
      </c>
      <c r="I7" s="454" t="s">
        <v>225</v>
      </c>
      <c r="J7" s="100"/>
      <c r="K7" s="457" t="s">
        <v>396</v>
      </c>
      <c r="L7" s="458"/>
      <c r="M7" s="459"/>
      <c r="N7" s="457" t="s">
        <v>395</v>
      </c>
      <c r="O7" s="458"/>
      <c r="P7" s="459"/>
      <c r="Q7" s="457" t="s">
        <v>394</v>
      </c>
      <c r="R7" s="458"/>
      <c r="S7" s="459"/>
      <c r="T7" s="457" t="s">
        <v>393</v>
      </c>
      <c r="U7" s="458"/>
      <c r="V7" s="459"/>
      <c r="W7" s="457" t="s">
        <v>392</v>
      </c>
      <c r="X7" s="458"/>
      <c r="Y7" s="459"/>
    </row>
    <row r="8" spans="1:25" s="99" customFormat="1" ht="20.100000000000001" customHeight="1">
      <c r="A8" s="448"/>
      <c r="B8" s="448"/>
      <c r="C8" s="448"/>
      <c r="D8" s="448"/>
      <c r="E8" s="448"/>
      <c r="F8" s="448"/>
      <c r="G8" s="448"/>
      <c r="H8" s="448"/>
      <c r="I8" s="455"/>
      <c r="J8" s="453" t="s">
        <v>391</v>
      </c>
      <c r="K8" s="453" t="s">
        <v>77</v>
      </c>
      <c r="L8" s="454" t="s">
        <v>225</v>
      </c>
      <c r="M8" s="115"/>
      <c r="N8" s="453" t="s">
        <v>77</v>
      </c>
      <c r="O8" s="454" t="s">
        <v>225</v>
      </c>
      <c r="P8" s="115"/>
      <c r="Q8" s="453" t="s">
        <v>77</v>
      </c>
      <c r="R8" s="454" t="s">
        <v>225</v>
      </c>
      <c r="S8" s="115"/>
      <c r="T8" s="453" t="s">
        <v>77</v>
      </c>
      <c r="U8" s="454" t="s">
        <v>225</v>
      </c>
      <c r="V8" s="115"/>
      <c r="W8" s="453" t="s">
        <v>77</v>
      </c>
      <c r="X8" s="454" t="s">
        <v>225</v>
      </c>
      <c r="Y8" s="115"/>
    </row>
    <row r="9" spans="1:25" s="99" customFormat="1" ht="25.2" customHeight="1">
      <c r="A9" s="449"/>
      <c r="B9" s="449"/>
      <c r="C9" s="449"/>
      <c r="D9" s="449"/>
      <c r="E9" s="449"/>
      <c r="F9" s="449"/>
      <c r="G9" s="449"/>
      <c r="H9" s="449"/>
      <c r="I9" s="456"/>
      <c r="J9" s="449"/>
      <c r="K9" s="449"/>
      <c r="L9" s="449"/>
      <c r="M9" s="114" t="s">
        <v>391</v>
      </c>
      <c r="N9" s="449"/>
      <c r="O9" s="449"/>
      <c r="P9" s="114" t="s">
        <v>390</v>
      </c>
      <c r="Q9" s="449"/>
      <c r="R9" s="449"/>
      <c r="S9" s="114" t="s">
        <v>390</v>
      </c>
      <c r="T9" s="449"/>
      <c r="U9" s="449"/>
      <c r="V9" s="114" t="s">
        <v>390</v>
      </c>
      <c r="W9" s="449"/>
      <c r="X9" s="449"/>
      <c r="Y9" s="114" t="s">
        <v>390</v>
      </c>
    </row>
    <row r="10" spans="1:25" s="48" customFormat="1" ht="30" customHeight="1">
      <c r="A10" s="266"/>
      <c r="B10" s="266"/>
      <c r="C10" s="266"/>
      <c r="D10" s="266"/>
      <c r="E10" s="266"/>
      <c r="F10" s="266"/>
      <c r="G10" s="177"/>
      <c r="H10" s="177"/>
      <c r="I10" s="177"/>
      <c r="J10" s="177"/>
      <c r="K10" s="177"/>
      <c r="L10" s="177"/>
      <c r="M10" s="177"/>
      <c r="N10" s="177"/>
      <c r="O10" s="177"/>
      <c r="P10" s="177"/>
      <c r="Q10" s="177"/>
      <c r="R10" s="177"/>
      <c r="S10" s="177"/>
      <c r="T10" s="177"/>
      <c r="U10" s="177"/>
      <c r="V10" s="177"/>
      <c r="W10" s="177"/>
      <c r="X10" s="177"/>
      <c r="Y10" s="177"/>
    </row>
    <row r="11" spans="1:25" s="48" customFormat="1" ht="30" customHeight="1">
      <c r="A11" s="266"/>
      <c r="B11" s="266"/>
      <c r="C11" s="266"/>
      <c r="D11" s="266"/>
      <c r="E11" s="266"/>
      <c r="F11" s="266"/>
      <c r="G11" s="177"/>
      <c r="H11" s="177"/>
      <c r="I11" s="177"/>
      <c r="J11" s="177"/>
      <c r="K11" s="177"/>
      <c r="L11" s="177"/>
      <c r="M11" s="177"/>
      <c r="N11" s="177"/>
      <c r="O11" s="177"/>
      <c r="P11" s="177"/>
      <c r="Q11" s="177"/>
      <c r="R11" s="177"/>
      <c r="S11" s="177"/>
      <c r="T11" s="177"/>
      <c r="U11" s="177"/>
      <c r="V11" s="177"/>
      <c r="W11" s="177"/>
      <c r="X11" s="177"/>
      <c r="Y11" s="177"/>
    </row>
    <row r="12" spans="1:25" s="48" customFormat="1" ht="30" customHeight="1">
      <c r="A12" s="266"/>
      <c r="B12" s="266"/>
      <c r="C12" s="266"/>
      <c r="D12" s="266"/>
      <c r="E12" s="266"/>
      <c r="F12" s="266"/>
      <c r="G12" s="177"/>
      <c r="H12" s="177"/>
      <c r="I12" s="177"/>
      <c r="J12" s="177"/>
      <c r="K12" s="177"/>
      <c r="L12" s="177"/>
      <c r="M12" s="177"/>
      <c r="N12" s="177"/>
      <c r="O12" s="177"/>
      <c r="P12" s="177"/>
      <c r="Q12" s="177"/>
      <c r="R12" s="177"/>
      <c r="S12" s="177"/>
      <c r="T12" s="177"/>
      <c r="U12" s="177"/>
      <c r="V12" s="177"/>
      <c r="W12" s="177"/>
      <c r="X12" s="177"/>
      <c r="Y12" s="177"/>
    </row>
    <row r="13" spans="1:25" s="48" customFormat="1" ht="30" customHeight="1">
      <c r="A13" s="266"/>
      <c r="B13" s="266"/>
      <c r="C13" s="266"/>
      <c r="D13" s="266"/>
      <c r="E13" s="266"/>
      <c r="F13" s="266"/>
      <c r="G13" s="177"/>
      <c r="H13" s="177"/>
      <c r="I13" s="177"/>
      <c r="J13" s="177"/>
      <c r="K13" s="177"/>
      <c r="L13" s="177"/>
      <c r="M13" s="177"/>
      <c r="N13" s="177"/>
      <c r="O13" s="177"/>
      <c r="P13" s="177"/>
      <c r="Q13" s="177"/>
      <c r="R13" s="177"/>
      <c r="S13" s="177"/>
      <c r="T13" s="177"/>
      <c r="U13" s="177"/>
      <c r="V13" s="177"/>
      <c r="W13" s="177"/>
      <c r="X13" s="177"/>
      <c r="Y13" s="177"/>
    </row>
    <row r="14" spans="1:25" s="48" customFormat="1" ht="30" customHeight="1">
      <c r="A14" s="266"/>
      <c r="B14" s="266"/>
      <c r="C14" s="266"/>
      <c r="D14" s="266"/>
      <c r="E14" s="266"/>
      <c r="F14" s="266"/>
      <c r="G14" s="177"/>
      <c r="H14" s="177"/>
      <c r="I14" s="177"/>
      <c r="J14" s="177"/>
      <c r="K14" s="177"/>
      <c r="L14" s="177"/>
      <c r="M14" s="177"/>
      <c r="N14" s="177"/>
      <c r="O14" s="177"/>
      <c r="P14" s="177"/>
      <c r="Q14" s="177"/>
      <c r="R14" s="177"/>
      <c r="S14" s="177"/>
      <c r="T14" s="177"/>
      <c r="U14" s="177"/>
      <c r="V14" s="177"/>
      <c r="W14" s="177"/>
      <c r="X14" s="177"/>
      <c r="Y14" s="177"/>
    </row>
    <row r="15" spans="1:25" s="48" customFormat="1" ht="30" customHeight="1">
      <c r="A15" s="266"/>
      <c r="B15" s="266"/>
      <c r="C15" s="266"/>
      <c r="D15" s="266"/>
      <c r="E15" s="266"/>
      <c r="F15" s="266"/>
      <c r="G15" s="177"/>
      <c r="H15" s="177"/>
      <c r="I15" s="177"/>
      <c r="J15" s="177"/>
      <c r="K15" s="177"/>
      <c r="L15" s="177"/>
      <c r="M15" s="177"/>
      <c r="N15" s="177"/>
      <c r="O15" s="177"/>
      <c r="P15" s="177"/>
      <c r="Q15" s="177"/>
      <c r="R15" s="177"/>
      <c r="S15" s="177"/>
      <c r="T15" s="177"/>
      <c r="U15" s="177"/>
      <c r="V15" s="177"/>
      <c r="W15" s="177"/>
      <c r="X15" s="177"/>
      <c r="Y15" s="177"/>
    </row>
    <row r="16" spans="1:25" s="48" customFormat="1" ht="30" customHeight="1">
      <c r="A16" s="266"/>
      <c r="B16" s="266"/>
      <c r="C16" s="266"/>
      <c r="D16" s="266"/>
      <c r="E16" s="266"/>
      <c r="F16" s="266"/>
      <c r="G16" s="177"/>
      <c r="H16" s="177"/>
      <c r="I16" s="177"/>
      <c r="J16" s="177"/>
      <c r="K16" s="177"/>
      <c r="L16" s="177"/>
      <c r="M16" s="177"/>
      <c r="N16" s="177"/>
      <c r="O16" s="177"/>
      <c r="P16" s="177"/>
      <c r="Q16" s="177"/>
      <c r="R16" s="177"/>
      <c r="S16" s="177"/>
      <c r="T16" s="177"/>
      <c r="U16" s="177"/>
      <c r="V16" s="177"/>
      <c r="W16" s="177"/>
      <c r="X16" s="177"/>
      <c r="Y16" s="177"/>
    </row>
    <row r="17" spans="1:25" s="48" customFormat="1" ht="30" customHeight="1">
      <c r="A17" s="266"/>
      <c r="B17" s="266"/>
      <c r="C17" s="266"/>
      <c r="D17" s="266"/>
      <c r="E17" s="266"/>
      <c r="F17" s="266"/>
      <c r="G17" s="177"/>
      <c r="H17" s="177"/>
      <c r="I17" s="177"/>
      <c r="J17" s="177"/>
      <c r="K17" s="177"/>
      <c r="L17" s="177"/>
      <c r="M17" s="177"/>
      <c r="N17" s="177"/>
      <c r="O17" s="177"/>
      <c r="P17" s="177"/>
      <c r="Q17" s="177"/>
      <c r="R17" s="177"/>
      <c r="S17" s="177"/>
      <c r="T17" s="177"/>
      <c r="U17" s="177"/>
      <c r="V17" s="177"/>
      <c r="W17" s="177"/>
      <c r="X17" s="177"/>
      <c r="Y17" s="177"/>
    </row>
    <row r="18" spans="1:25" s="48" customFormat="1" ht="30" customHeight="1">
      <c r="A18" s="266"/>
      <c r="B18" s="266"/>
      <c r="C18" s="266"/>
      <c r="D18" s="266"/>
      <c r="E18" s="266"/>
      <c r="F18" s="266"/>
      <c r="G18" s="177"/>
      <c r="H18" s="177"/>
      <c r="I18" s="177"/>
      <c r="J18" s="177"/>
      <c r="K18" s="177"/>
      <c r="L18" s="177"/>
      <c r="M18" s="177"/>
      <c r="N18" s="177"/>
      <c r="O18" s="177"/>
      <c r="P18" s="177"/>
      <c r="Q18" s="177"/>
      <c r="R18" s="177"/>
      <c r="S18" s="177"/>
      <c r="T18" s="177"/>
      <c r="U18" s="177"/>
      <c r="V18" s="177"/>
      <c r="W18" s="177"/>
      <c r="X18" s="177"/>
      <c r="Y18" s="177"/>
    </row>
    <row r="19" spans="1:25" s="48" customFormat="1" ht="30" customHeight="1">
      <c r="A19" s="266"/>
      <c r="B19" s="266"/>
      <c r="C19" s="266"/>
      <c r="D19" s="266"/>
      <c r="E19" s="266"/>
      <c r="F19" s="266"/>
      <c r="G19" s="177"/>
      <c r="H19" s="177"/>
      <c r="I19" s="177"/>
      <c r="J19" s="177"/>
      <c r="K19" s="177"/>
      <c r="L19" s="177"/>
      <c r="M19" s="177"/>
      <c r="N19" s="177"/>
      <c r="O19" s="177"/>
      <c r="P19" s="177"/>
      <c r="Q19" s="177"/>
      <c r="R19" s="177"/>
      <c r="S19" s="177"/>
      <c r="T19" s="177"/>
      <c r="U19" s="177"/>
      <c r="V19" s="177"/>
      <c r="W19" s="177"/>
      <c r="X19" s="177"/>
      <c r="Y19" s="177"/>
    </row>
    <row r="20" spans="1:25" s="48" customFormat="1" ht="15" customHeight="1">
      <c r="A20" s="98" t="s">
        <v>347</v>
      </c>
      <c r="B20" s="48" t="s">
        <v>389</v>
      </c>
    </row>
    <row r="21" spans="1:25" s="48" customFormat="1" ht="15" customHeight="1">
      <c r="A21" s="98" t="s">
        <v>101</v>
      </c>
      <c r="B21" s="48" t="s">
        <v>498</v>
      </c>
    </row>
  </sheetData>
  <sheetProtection formatCells="0" formatColumns="0" formatRows="0" insertColumns="0" insertRows="0" insertHyperlinks="0" deleteColumns="0" deleteRows="0" selectLockedCells="1" sort="0" autoFilter="0" pivotTables="0"/>
  <mergeCells count="30">
    <mergeCell ref="A2:Y2"/>
    <mergeCell ref="A3:Y3"/>
    <mergeCell ref="T7:V7"/>
    <mergeCell ref="T8:T9"/>
    <mergeCell ref="U8:U9"/>
    <mergeCell ref="W7:Y7"/>
    <mergeCell ref="W8:W9"/>
    <mergeCell ref="X8:X9"/>
    <mergeCell ref="Q7:S7"/>
    <mergeCell ref="J8:J9"/>
    <mergeCell ref="A6:A9"/>
    <mergeCell ref="B6:B9"/>
    <mergeCell ref="C6:C9"/>
    <mergeCell ref="D6:D9"/>
    <mergeCell ref="E6:E9"/>
    <mergeCell ref="N7:P7"/>
    <mergeCell ref="K6:Y6"/>
    <mergeCell ref="F6:F9"/>
    <mergeCell ref="G6:H6"/>
    <mergeCell ref="I6:J6"/>
    <mergeCell ref="G7:G9"/>
    <mergeCell ref="H7:H9"/>
    <mergeCell ref="I7:I9"/>
    <mergeCell ref="K7:M7"/>
    <mergeCell ref="K8:K9"/>
    <mergeCell ref="L8:L9"/>
    <mergeCell ref="N8:N9"/>
    <mergeCell ref="O8:O9"/>
    <mergeCell ref="Q8:Q9"/>
    <mergeCell ref="R8:R9"/>
  </mergeCells>
  <phoneticPr fontId="4"/>
  <pageMargins left="0.39370078740157483" right="0.39370078740157483" top="0.39370078740157483" bottom="0.39370078740157483" header="0.31496062992125984" footer="0.31496062992125984"/>
  <pageSetup paperSize="9" scale="4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04FC2-6888-4BAB-A612-F6652BD1FFB7}">
  <sheetPr codeName="Sheet5">
    <tabColor theme="1"/>
    <pageSetUpPr fitToPage="1"/>
  </sheetPr>
  <dimension ref="A1:N13"/>
  <sheetViews>
    <sheetView workbookViewId="0">
      <selection activeCell="E8" sqref="E8:E9"/>
    </sheetView>
  </sheetViews>
  <sheetFormatPr defaultColWidth="9" defaultRowHeight="13.2"/>
  <cols>
    <col min="1" max="1" width="25.44140625" style="47" customWidth="1"/>
    <col min="2" max="14" width="12.6640625" style="47" customWidth="1"/>
    <col min="15" max="16384" width="9" style="72"/>
  </cols>
  <sheetData>
    <row r="1" spans="1:14" ht="20.100000000000001" customHeight="1">
      <c r="A1" s="47" t="s">
        <v>388</v>
      </c>
    </row>
    <row r="2" spans="1:14" ht="20.100000000000001" customHeight="1">
      <c r="A2" s="436" t="s">
        <v>486</v>
      </c>
      <c r="B2" s="436"/>
      <c r="C2" s="436"/>
      <c r="D2" s="436"/>
      <c r="E2" s="436"/>
      <c r="F2" s="436"/>
      <c r="G2" s="436"/>
      <c r="H2" s="436"/>
      <c r="I2" s="436"/>
      <c r="J2" s="436"/>
      <c r="K2" s="436"/>
      <c r="L2" s="436"/>
      <c r="M2" s="436"/>
      <c r="N2" s="436"/>
    </row>
    <row r="3" spans="1:14" ht="20.100000000000001" customHeight="1"/>
    <row r="4" spans="1:14" ht="20.100000000000001" customHeight="1">
      <c r="M4" s="72"/>
      <c r="N4" s="72"/>
    </row>
    <row r="5" spans="1:14" ht="20.100000000000001" customHeight="1" thickBot="1">
      <c r="A5" s="51" t="s">
        <v>387</v>
      </c>
      <c r="N5" s="97" t="s">
        <v>386</v>
      </c>
    </row>
    <row r="6" spans="1:14" s="50" customFormat="1" ht="20.100000000000001" customHeight="1">
      <c r="A6" s="462" t="s">
        <v>385</v>
      </c>
      <c r="B6" s="464" t="s">
        <v>384</v>
      </c>
      <c r="C6" s="465"/>
      <c r="D6" s="465"/>
      <c r="E6" s="465"/>
      <c r="F6" s="465"/>
      <c r="G6" s="466"/>
      <c r="H6" s="464" t="s">
        <v>383</v>
      </c>
      <c r="I6" s="465"/>
      <c r="J6" s="466"/>
      <c r="K6" s="467" t="s">
        <v>221</v>
      </c>
      <c r="L6" s="468"/>
      <c r="M6" s="469" t="s">
        <v>292</v>
      </c>
      <c r="N6" s="470"/>
    </row>
    <row r="7" spans="1:14" s="50" customFormat="1" ht="20.100000000000001" customHeight="1">
      <c r="A7" s="463"/>
      <c r="B7" s="473" t="s">
        <v>223</v>
      </c>
      <c r="C7" s="455" t="s">
        <v>224</v>
      </c>
      <c r="D7" s="96"/>
      <c r="E7" s="456" t="s">
        <v>382</v>
      </c>
      <c r="F7" s="474"/>
      <c r="G7" s="475"/>
      <c r="H7" s="473" t="s">
        <v>223</v>
      </c>
      <c r="I7" s="455" t="s">
        <v>224</v>
      </c>
      <c r="J7" s="96"/>
      <c r="K7" s="476" t="s">
        <v>225</v>
      </c>
      <c r="L7" s="95"/>
      <c r="M7" s="471"/>
      <c r="N7" s="472"/>
    </row>
    <row r="8" spans="1:14" s="50" customFormat="1" ht="20.100000000000001" customHeight="1">
      <c r="A8" s="463"/>
      <c r="B8" s="473"/>
      <c r="C8" s="455"/>
      <c r="D8" s="453" t="s">
        <v>381</v>
      </c>
      <c r="E8" s="453" t="s">
        <v>223</v>
      </c>
      <c r="F8" s="454" t="s">
        <v>225</v>
      </c>
      <c r="G8" s="94"/>
      <c r="H8" s="473"/>
      <c r="I8" s="455"/>
      <c r="J8" s="453" t="s">
        <v>381</v>
      </c>
      <c r="K8" s="477"/>
      <c r="L8" s="460" t="s">
        <v>381</v>
      </c>
      <c r="M8" s="471"/>
      <c r="N8" s="472"/>
    </row>
    <row r="9" spans="1:14" s="50" customFormat="1" ht="20.100000000000001" customHeight="1">
      <c r="A9" s="463"/>
      <c r="B9" s="473"/>
      <c r="C9" s="455"/>
      <c r="D9" s="448"/>
      <c r="E9" s="448"/>
      <c r="F9" s="455"/>
      <c r="G9" s="93" t="s">
        <v>381</v>
      </c>
      <c r="H9" s="473"/>
      <c r="I9" s="455"/>
      <c r="J9" s="448"/>
      <c r="K9" s="478"/>
      <c r="L9" s="461"/>
      <c r="M9" s="52"/>
      <c r="N9" s="93" t="s">
        <v>381</v>
      </c>
    </row>
    <row r="10" spans="1:14" s="50" customFormat="1" ht="13.5" customHeight="1" thickBot="1">
      <c r="A10" s="92"/>
      <c r="B10" s="90"/>
      <c r="C10" s="89"/>
      <c r="D10" s="89"/>
      <c r="E10" s="91"/>
      <c r="F10" s="91"/>
      <c r="G10" s="86"/>
      <c r="H10" s="90"/>
      <c r="I10" s="89"/>
      <c r="J10" s="86"/>
      <c r="K10" s="88"/>
      <c r="L10" s="86"/>
      <c r="M10" s="87"/>
      <c r="N10" s="86"/>
    </row>
    <row r="11" spans="1:14" ht="45" customHeight="1">
      <c r="A11" s="85" t="s">
        <v>133</v>
      </c>
      <c r="B11" s="121">
        <f>COUNTIF('様式１－１（新規分）'!$A$10:$A$24,"産*")</f>
        <v>0</v>
      </c>
      <c r="C11" s="122">
        <f>SUMIF('様式１－１（新規分）'!$A$10:$A$24,"産*",'様式１－１（新規分）'!$R$10:$R$24)</f>
        <v>0</v>
      </c>
      <c r="D11" s="122">
        <f>SUMIF('様式１－１（新規分）'!$A$10:$A$24,"産*",'様式１－１（新規分）'!$S$10:$S$24)</f>
        <v>0</v>
      </c>
      <c r="E11" s="123"/>
      <c r="F11" s="123"/>
      <c r="G11" s="124"/>
      <c r="H11" s="125">
        <f>COUNTIF('様式１－２（継続分）'!$A$9:$A$18,"産*")</f>
        <v>0</v>
      </c>
      <c r="I11" s="126">
        <f>SUMIF('様式１－２（継続分）'!$A$9:$A$18,"産*",'様式１－２（継続分）'!$R$9:$R$18)</f>
        <v>0</v>
      </c>
      <c r="J11" s="127">
        <f>SUMIF('様式１－２（継続分）'!$A$9:$A$18,"産*",'様式１－２（継続分）'!$S$9:$S$18)</f>
        <v>0</v>
      </c>
      <c r="K11" s="161"/>
      <c r="L11" s="128"/>
      <c r="M11" s="129">
        <f t="shared" ref="M11:N13" si="0">C11+I11+K11</f>
        <v>0</v>
      </c>
      <c r="N11" s="127">
        <f t="shared" si="0"/>
        <v>0</v>
      </c>
    </row>
    <row r="12" spans="1:14" ht="45" customHeight="1">
      <c r="A12" s="84" t="s">
        <v>69</v>
      </c>
      <c r="B12" s="130">
        <f>COUNTIF('様式１－１（新規分）'!$A$10:$A$24,"食*")</f>
        <v>0</v>
      </c>
      <c r="C12" s="131">
        <f>SUMIF('様式１－１（新規分）'!$A$10:$A$24,"食*",'様式１－１（新規分）'!$R$10:$R$24)</f>
        <v>0</v>
      </c>
      <c r="D12" s="131">
        <f>SUMIF('様式１－１（新規分）'!$A$10:$A$24,"食*",'様式１－１（新規分）'!$S$10:$S$24)</f>
        <v>0</v>
      </c>
      <c r="E12" s="132"/>
      <c r="F12" s="132"/>
      <c r="G12" s="133"/>
      <c r="H12" s="134">
        <f>COUNTIF('様式１－２（継続分）'!$A$9:$A$18,"食*")</f>
        <v>0</v>
      </c>
      <c r="I12" s="135">
        <f>SUMIF('様式１－２（継続分）'!$A$9:$A$18,"食*",'様式１－２（継続分）'!$R$9:$R$18)</f>
        <v>0</v>
      </c>
      <c r="J12" s="136">
        <f>SUMIF('様式１－２（継続分）'!$A$9:$A$18,"食*",'様式１－２（継続分）'!$S$9:$S$18)</f>
        <v>0</v>
      </c>
      <c r="K12" s="137"/>
      <c r="L12" s="138"/>
      <c r="M12" s="139">
        <f t="shared" si="0"/>
        <v>0</v>
      </c>
      <c r="N12" s="136">
        <f t="shared" si="0"/>
        <v>0</v>
      </c>
    </row>
    <row r="13" spans="1:14" ht="45" customHeight="1" thickBot="1">
      <c r="A13" s="83" t="s">
        <v>281</v>
      </c>
      <c r="B13" s="140">
        <f t="shared" ref="B13:L13" si="1">B11+B12</f>
        <v>0</v>
      </c>
      <c r="C13" s="141">
        <f t="shared" si="1"/>
        <v>0</v>
      </c>
      <c r="D13" s="141">
        <f t="shared" si="1"/>
        <v>0</v>
      </c>
      <c r="E13" s="141">
        <f t="shared" si="1"/>
        <v>0</v>
      </c>
      <c r="F13" s="141">
        <f t="shared" si="1"/>
        <v>0</v>
      </c>
      <c r="G13" s="142">
        <f t="shared" si="1"/>
        <v>0</v>
      </c>
      <c r="H13" s="143">
        <f t="shared" si="1"/>
        <v>0</v>
      </c>
      <c r="I13" s="144">
        <f t="shared" si="1"/>
        <v>0</v>
      </c>
      <c r="J13" s="145">
        <f t="shared" si="1"/>
        <v>0</v>
      </c>
      <c r="K13" s="146">
        <f t="shared" si="1"/>
        <v>0</v>
      </c>
      <c r="L13" s="147">
        <f t="shared" si="1"/>
        <v>0</v>
      </c>
      <c r="M13" s="148">
        <f t="shared" si="0"/>
        <v>0</v>
      </c>
      <c r="N13" s="145">
        <f t="shared" si="0"/>
        <v>0</v>
      </c>
    </row>
  </sheetData>
  <sheetProtection sheet="1" selectLockedCells="1" selectUnlockedCells="1"/>
  <mergeCells count="17">
    <mergeCell ref="F8:F9"/>
    <mergeCell ref="J8:J9"/>
    <mergeCell ref="L8:L9"/>
    <mergeCell ref="A2:N2"/>
    <mergeCell ref="A6:A9"/>
    <mergeCell ref="B6:G6"/>
    <mergeCell ref="H6:J6"/>
    <mergeCell ref="K6:L6"/>
    <mergeCell ref="M6:N8"/>
    <mergeCell ref="B7:B9"/>
    <mergeCell ref="C7:C9"/>
    <mergeCell ref="E7:G7"/>
    <mergeCell ref="H7:H9"/>
    <mergeCell ref="I7:I9"/>
    <mergeCell ref="K7:K9"/>
    <mergeCell ref="D8:D9"/>
    <mergeCell ref="E8:E9"/>
  </mergeCells>
  <phoneticPr fontId="4"/>
  <printOptions horizontalCentered="1"/>
  <pageMargins left="0.70866141732283472" right="0.70866141732283472" top="0.74803149606299213" bottom="0.74803149606299213" header="0.31496062992125984" footer="0.31496062992125984"/>
  <pageSetup paperSize="9" scale="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327CE-C9EA-451F-AAEB-9AA2DF557D2B}">
  <sheetPr codeName="Sheet11">
    <pageSetUpPr fitToPage="1"/>
  </sheetPr>
  <dimension ref="B1:G178"/>
  <sheetViews>
    <sheetView view="pageBreakPreview" topLeftCell="A22" zoomScaleNormal="85" zoomScaleSheetLayoutView="100" workbookViewId="0">
      <selection activeCell="F52" sqref="F52"/>
    </sheetView>
  </sheetViews>
  <sheetFormatPr defaultColWidth="9" defaultRowHeight="13.2"/>
  <cols>
    <col min="1" max="1" width="2.6640625" style="200" customWidth="1"/>
    <col min="2" max="2" width="17.6640625" style="200" customWidth="1"/>
    <col min="3" max="3" width="13.109375" style="200" customWidth="1"/>
    <col min="4" max="4" width="13.77734375" style="200" customWidth="1"/>
    <col min="5" max="6" width="56.77734375" style="200" customWidth="1"/>
    <col min="7" max="7" width="2.6640625" style="200" customWidth="1"/>
    <col min="8" max="16384" width="9" style="200"/>
  </cols>
  <sheetData>
    <row r="1" spans="2:7">
      <c r="B1" s="240" t="s">
        <v>484</v>
      </c>
    </row>
    <row r="2" spans="2:7" ht="8.25" customHeight="1">
      <c r="B2" s="240"/>
    </row>
    <row r="3" spans="2:7">
      <c r="B3" s="241" t="s">
        <v>491</v>
      </c>
      <c r="C3" s="241"/>
      <c r="D3" s="241"/>
      <c r="E3" s="241"/>
      <c r="F3" s="241"/>
    </row>
    <row r="4" spans="2:7" ht="8.25" customHeight="1">
      <c r="B4" s="201"/>
      <c r="C4" s="202"/>
      <c r="D4" s="202"/>
      <c r="E4" s="202"/>
      <c r="F4" s="202"/>
    </row>
    <row r="5" spans="2:7" ht="16.2">
      <c r="B5" s="51" t="s">
        <v>387</v>
      </c>
      <c r="C5" s="202"/>
      <c r="D5" s="202"/>
      <c r="E5" s="202"/>
      <c r="F5" s="194" t="s">
        <v>483</v>
      </c>
    </row>
    <row r="6" spans="2:7">
      <c r="B6" s="203" t="s">
        <v>450</v>
      </c>
      <c r="C6" s="203"/>
      <c r="D6" s="203" t="s">
        <v>451</v>
      </c>
      <c r="E6" s="203" t="s">
        <v>452</v>
      </c>
      <c r="F6" s="204" t="s">
        <v>453</v>
      </c>
      <c r="G6" s="205"/>
    </row>
    <row r="7" spans="2:7" ht="19.2">
      <c r="B7" s="206" t="s">
        <v>380</v>
      </c>
      <c r="C7" s="207" t="s">
        <v>454</v>
      </c>
      <c r="D7" s="234">
        <v>456</v>
      </c>
      <c r="E7" s="235" t="s">
        <v>477</v>
      </c>
      <c r="F7" s="236" t="s">
        <v>478</v>
      </c>
      <c r="G7" s="205"/>
    </row>
    <row r="8" spans="2:7" ht="19.2">
      <c r="B8" s="206"/>
      <c r="C8" s="208" t="s">
        <v>455</v>
      </c>
      <c r="D8" s="234"/>
      <c r="E8" s="236"/>
      <c r="F8" s="236"/>
      <c r="G8" s="205"/>
    </row>
    <row r="9" spans="2:7" ht="19.2">
      <c r="B9" s="206"/>
      <c r="C9" s="209" t="s">
        <v>456</v>
      </c>
      <c r="D9" s="234"/>
      <c r="E9" s="236"/>
      <c r="F9" s="236"/>
      <c r="G9" s="205"/>
    </row>
    <row r="10" spans="2:7" ht="19.2">
      <c r="B10" s="210"/>
      <c r="C10" s="211" t="s">
        <v>457</v>
      </c>
      <c r="D10" s="232">
        <f>SUM(D7:D9)</f>
        <v>456</v>
      </c>
      <c r="E10" s="212"/>
      <c r="F10" s="213"/>
      <c r="G10" s="205"/>
    </row>
    <row r="11" spans="2:7" ht="19.2">
      <c r="B11" s="214" t="s">
        <v>473</v>
      </c>
      <c r="C11" s="215"/>
      <c r="D11" s="234"/>
      <c r="E11" s="236"/>
      <c r="F11" s="236"/>
      <c r="G11" s="233"/>
    </row>
    <row r="12" spans="2:7" ht="19.2">
      <c r="B12" s="214" t="s">
        <v>474</v>
      </c>
      <c r="C12" s="215"/>
      <c r="D12" s="234"/>
      <c r="E12" s="236"/>
      <c r="F12" s="236"/>
      <c r="G12" s="233"/>
    </row>
    <row r="13" spans="2:7" ht="19.2">
      <c r="B13" s="214" t="s">
        <v>475</v>
      </c>
      <c r="C13" s="215"/>
      <c r="D13" s="234"/>
      <c r="E13" s="236"/>
      <c r="F13" s="236"/>
      <c r="G13" s="233"/>
    </row>
    <row r="14" spans="2:7" ht="19.2">
      <c r="B14" s="214" t="s">
        <v>476</v>
      </c>
      <c r="C14" s="215"/>
      <c r="D14" s="234"/>
      <c r="E14" s="236"/>
      <c r="F14" s="236"/>
      <c r="G14" s="233"/>
    </row>
    <row r="15" spans="2:7" ht="19.2">
      <c r="B15" s="216" t="s">
        <v>458</v>
      </c>
      <c r="C15" s="217" t="s">
        <v>459</v>
      </c>
      <c r="D15" s="234"/>
      <c r="E15" s="236"/>
      <c r="F15" s="236"/>
      <c r="G15" s="233"/>
    </row>
    <row r="16" spans="2:7" ht="38.4">
      <c r="B16" s="206" t="s">
        <v>379</v>
      </c>
      <c r="C16" s="218" t="s">
        <v>460</v>
      </c>
      <c r="D16" s="234">
        <v>123</v>
      </c>
      <c r="E16" s="236" t="s">
        <v>479</v>
      </c>
      <c r="F16" s="236" t="s">
        <v>480</v>
      </c>
      <c r="G16" s="233"/>
    </row>
    <row r="17" spans="2:7" ht="19.2">
      <c r="B17" s="206"/>
      <c r="C17" s="218" t="s">
        <v>461</v>
      </c>
      <c r="D17" s="234"/>
      <c r="E17" s="236"/>
      <c r="F17" s="236"/>
      <c r="G17" s="233"/>
    </row>
    <row r="18" spans="2:7" ht="19.2">
      <c r="B18" s="206"/>
      <c r="C18" s="208" t="s">
        <v>462</v>
      </c>
      <c r="D18" s="234"/>
      <c r="E18" s="236"/>
      <c r="F18" s="236"/>
      <c r="G18" s="233"/>
    </row>
    <row r="19" spans="2:7" ht="19.2">
      <c r="B19" s="206"/>
      <c r="C19" s="208" t="s">
        <v>463</v>
      </c>
      <c r="D19" s="234"/>
      <c r="E19" s="236"/>
      <c r="F19" s="236"/>
      <c r="G19" s="233"/>
    </row>
    <row r="20" spans="2:7" ht="19.2">
      <c r="B20" s="206"/>
      <c r="C20" s="209" t="s">
        <v>464</v>
      </c>
      <c r="D20" s="234"/>
      <c r="E20" s="236"/>
      <c r="F20" s="236"/>
      <c r="G20" s="233"/>
    </row>
    <row r="21" spans="2:7" ht="19.2">
      <c r="B21" s="219"/>
      <c r="C21" s="220" t="s">
        <v>465</v>
      </c>
      <c r="D21" s="232">
        <f>SUM(D16:D20)</f>
        <v>123</v>
      </c>
      <c r="E21" s="221"/>
      <c r="F21" s="213"/>
      <c r="G21" s="205"/>
    </row>
    <row r="22" spans="2:7" ht="19.2">
      <c r="B22" s="222" t="s">
        <v>466</v>
      </c>
      <c r="C22" s="223" t="s">
        <v>467</v>
      </c>
      <c r="D22" s="234">
        <v>50</v>
      </c>
      <c r="E22" s="236" t="s">
        <v>481</v>
      </c>
      <c r="F22" s="236" t="s">
        <v>482</v>
      </c>
      <c r="G22" s="205"/>
    </row>
    <row r="23" spans="2:7" ht="19.2">
      <c r="B23" s="210" t="s">
        <v>468</v>
      </c>
      <c r="D23" s="234"/>
      <c r="E23" s="236"/>
      <c r="F23" s="236"/>
      <c r="G23" s="205"/>
    </row>
    <row r="24" spans="2:7" ht="19.2">
      <c r="B24" s="214" t="s">
        <v>469</v>
      </c>
      <c r="C24" s="215"/>
      <c r="D24" s="234"/>
      <c r="E24" s="236"/>
      <c r="F24" s="236"/>
      <c r="G24" s="205"/>
    </row>
    <row r="25" spans="2:7" ht="19.2">
      <c r="B25" s="214" t="s">
        <v>470</v>
      </c>
      <c r="C25" s="224"/>
      <c r="D25" s="234"/>
      <c r="E25" s="236"/>
      <c r="F25" s="236"/>
      <c r="G25" s="205"/>
    </row>
    <row r="26" spans="2:7" ht="19.2">
      <c r="B26" s="225" t="s">
        <v>226</v>
      </c>
      <c r="C26" s="226"/>
      <c r="D26" s="234"/>
      <c r="E26" s="236"/>
      <c r="F26" s="236"/>
      <c r="G26" s="205"/>
    </row>
    <row r="27" spans="2:7" ht="19.2">
      <c r="B27" s="204" t="s">
        <v>471</v>
      </c>
      <c r="C27" s="227"/>
      <c r="D27" s="232">
        <f>SUM(D7:D9,D11:D20,D22:D26)</f>
        <v>629</v>
      </c>
      <c r="E27" s="228"/>
      <c r="F27" s="229"/>
      <c r="G27" s="205"/>
    </row>
    <row r="28" spans="2:7">
      <c r="B28" s="230" t="s">
        <v>472</v>
      </c>
      <c r="C28" s="231"/>
      <c r="D28" s="208"/>
      <c r="E28" s="208"/>
      <c r="F28" s="208"/>
    </row>
    <row r="31" spans="2:7">
      <c r="B31" s="240" t="s">
        <v>484</v>
      </c>
    </row>
    <row r="32" spans="2:7" ht="8.25" customHeight="1">
      <c r="B32" s="240"/>
    </row>
    <row r="33" spans="2:7">
      <c r="B33" s="241" t="s">
        <v>491</v>
      </c>
      <c r="C33" s="241"/>
      <c r="D33" s="241"/>
      <c r="E33" s="241"/>
      <c r="F33" s="241"/>
    </row>
    <row r="34" spans="2:7" ht="8.25" customHeight="1">
      <c r="B34" s="201"/>
      <c r="C34" s="202"/>
      <c r="D34" s="202"/>
      <c r="E34" s="202"/>
      <c r="F34" s="202"/>
    </row>
    <row r="35" spans="2:7" ht="16.2">
      <c r="B35" s="51" t="s">
        <v>387</v>
      </c>
      <c r="C35" s="202"/>
      <c r="D35" s="202"/>
      <c r="E35" s="202"/>
      <c r="F35" s="194" t="s">
        <v>409</v>
      </c>
    </row>
    <row r="36" spans="2:7">
      <c r="B36" s="203" t="s">
        <v>450</v>
      </c>
      <c r="C36" s="203"/>
      <c r="D36" s="203" t="s">
        <v>451</v>
      </c>
      <c r="E36" s="203" t="s">
        <v>452</v>
      </c>
      <c r="F36" s="204" t="s">
        <v>453</v>
      </c>
      <c r="G36" s="205"/>
    </row>
    <row r="37" spans="2:7" ht="19.2">
      <c r="B37" s="206" t="s">
        <v>380</v>
      </c>
      <c r="C37" s="207" t="s">
        <v>454</v>
      </c>
      <c r="D37" s="237"/>
      <c r="E37" s="238"/>
      <c r="F37" s="239"/>
      <c r="G37" s="205"/>
    </row>
    <row r="38" spans="2:7" ht="19.2">
      <c r="B38" s="206"/>
      <c r="C38" s="208" t="s">
        <v>455</v>
      </c>
      <c r="D38" s="237"/>
      <c r="E38" s="239"/>
      <c r="F38" s="239"/>
      <c r="G38" s="205"/>
    </row>
    <row r="39" spans="2:7" ht="19.2">
      <c r="B39" s="206"/>
      <c r="C39" s="209" t="s">
        <v>456</v>
      </c>
      <c r="D39" s="237"/>
      <c r="E39" s="239"/>
      <c r="F39" s="239"/>
      <c r="G39" s="205"/>
    </row>
    <row r="40" spans="2:7" ht="19.2">
      <c r="B40" s="210"/>
      <c r="C40" s="211" t="s">
        <v>457</v>
      </c>
      <c r="D40" s="232">
        <f>SUM(D37:D39)</f>
        <v>0</v>
      </c>
      <c r="E40" s="212"/>
      <c r="F40" s="213"/>
      <c r="G40" s="205"/>
    </row>
    <row r="41" spans="2:7" ht="19.2">
      <c r="B41" s="214" t="s">
        <v>473</v>
      </c>
      <c r="C41" s="215"/>
      <c r="D41" s="237"/>
      <c r="E41" s="239"/>
      <c r="F41" s="239"/>
      <c r="G41" s="233"/>
    </row>
    <row r="42" spans="2:7" ht="19.2">
      <c r="B42" s="214" t="s">
        <v>474</v>
      </c>
      <c r="C42" s="215"/>
      <c r="D42" s="237"/>
      <c r="E42" s="239"/>
      <c r="F42" s="239"/>
      <c r="G42" s="233"/>
    </row>
    <row r="43" spans="2:7" ht="19.2">
      <c r="B43" s="214" t="s">
        <v>475</v>
      </c>
      <c r="C43" s="215"/>
      <c r="D43" s="237"/>
      <c r="E43" s="239"/>
      <c r="F43" s="239"/>
      <c r="G43" s="233"/>
    </row>
    <row r="44" spans="2:7" ht="19.2">
      <c r="B44" s="214" t="s">
        <v>476</v>
      </c>
      <c r="C44" s="215"/>
      <c r="D44" s="237"/>
      <c r="E44" s="239"/>
      <c r="F44" s="239"/>
      <c r="G44" s="233"/>
    </row>
    <row r="45" spans="2:7" ht="19.2">
      <c r="B45" s="216" t="s">
        <v>458</v>
      </c>
      <c r="C45" s="217" t="s">
        <v>459</v>
      </c>
      <c r="D45" s="237"/>
      <c r="E45" s="239"/>
      <c r="F45" s="239"/>
      <c r="G45" s="233"/>
    </row>
    <row r="46" spans="2:7" ht="19.2">
      <c r="B46" s="206" t="s">
        <v>379</v>
      </c>
      <c r="C46" s="218" t="s">
        <v>460</v>
      </c>
      <c r="D46" s="237"/>
      <c r="E46" s="239"/>
      <c r="F46" s="239"/>
      <c r="G46" s="233"/>
    </row>
    <row r="47" spans="2:7" ht="19.2">
      <c r="B47" s="206"/>
      <c r="C47" s="218" t="s">
        <v>461</v>
      </c>
      <c r="D47" s="237"/>
      <c r="E47" s="239"/>
      <c r="F47" s="239"/>
      <c r="G47" s="233"/>
    </row>
    <row r="48" spans="2:7" ht="19.2">
      <c r="B48" s="206"/>
      <c r="C48" s="208" t="s">
        <v>462</v>
      </c>
      <c r="D48" s="237"/>
      <c r="E48" s="239"/>
      <c r="F48" s="239"/>
      <c r="G48" s="233"/>
    </row>
    <row r="49" spans="2:7" ht="19.2">
      <c r="B49" s="206"/>
      <c r="C49" s="208" t="s">
        <v>463</v>
      </c>
      <c r="D49" s="237"/>
      <c r="E49" s="239"/>
      <c r="F49" s="239"/>
      <c r="G49" s="233"/>
    </row>
    <row r="50" spans="2:7" ht="19.2">
      <c r="B50" s="206"/>
      <c r="C50" s="209" t="s">
        <v>464</v>
      </c>
      <c r="D50" s="237"/>
      <c r="E50" s="239"/>
      <c r="F50" s="239"/>
      <c r="G50" s="233"/>
    </row>
    <row r="51" spans="2:7" ht="19.2">
      <c r="B51" s="219"/>
      <c r="C51" s="220" t="s">
        <v>465</v>
      </c>
      <c r="D51" s="232">
        <f>SUM(D46:D50)</f>
        <v>0</v>
      </c>
      <c r="E51" s="221"/>
      <c r="F51" s="213"/>
      <c r="G51" s="205"/>
    </row>
    <row r="52" spans="2:7" ht="19.2">
      <c r="B52" s="222" t="s">
        <v>466</v>
      </c>
      <c r="C52" s="223" t="s">
        <v>467</v>
      </c>
      <c r="D52" s="237"/>
      <c r="E52" s="239"/>
      <c r="F52" s="239"/>
      <c r="G52" s="205"/>
    </row>
    <row r="53" spans="2:7" ht="19.2">
      <c r="B53" s="210" t="s">
        <v>468</v>
      </c>
      <c r="D53" s="237"/>
      <c r="E53" s="239"/>
      <c r="F53" s="239"/>
      <c r="G53" s="205"/>
    </row>
    <row r="54" spans="2:7" ht="19.2">
      <c r="B54" s="214" t="s">
        <v>469</v>
      </c>
      <c r="C54" s="215"/>
      <c r="D54" s="237"/>
      <c r="E54" s="239"/>
      <c r="F54" s="239"/>
      <c r="G54" s="205"/>
    </row>
    <row r="55" spans="2:7" ht="19.2">
      <c r="B55" s="214" t="s">
        <v>470</v>
      </c>
      <c r="C55" s="224"/>
      <c r="D55" s="237"/>
      <c r="E55" s="239"/>
      <c r="F55" s="239"/>
      <c r="G55" s="205"/>
    </row>
    <row r="56" spans="2:7" ht="19.2">
      <c r="B56" s="225" t="s">
        <v>226</v>
      </c>
      <c r="C56" s="226"/>
      <c r="D56" s="237"/>
      <c r="E56" s="239"/>
      <c r="F56" s="239"/>
      <c r="G56" s="205"/>
    </row>
    <row r="57" spans="2:7" ht="19.2">
      <c r="B57" s="204" t="s">
        <v>471</v>
      </c>
      <c r="C57" s="227"/>
      <c r="D57" s="232">
        <f>SUM(D37:D39,D41:D50,D52:D56)</f>
        <v>0</v>
      </c>
      <c r="E57" s="228"/>
      <c r="F57" s="229"/>
      <c r="G57" s="205"/>
    </row>
    <row r="58" spans="2:7">
      <c r="B58" s="230" t="s">
        <v>472</v>
      </c>
      <c r="C58" s="231"/>
      <c r="D58" s="208"/>
      <c r="E58" s="208"/>
      <c r="F58" s="208"/>
    </row>
    <row r="61" spans="2:7">
      <c r="B61" s="240" t="s">
        <v>484</v>
      </c>
    </row>
    <row r="62" spans="2:7" ht="8.25" customHeight="1">
      <c r="B62" s="240"/>
    </row>
    <row r="63" spans="2:7">
      <c r="B63" s="241" t="s">
        <v>491</v>
      </c>
      <c r="C63" s="241"/>
      <c r="D63" s="241"/>
      <c r="E63" s="241"/>
      <c r="F63" s="241"/>
    </row>
    <row r="64" spans="2:7" ht="8.25" customHeight="1">
      <c r="B64" s="201"/>
      <c r="C64" s="202"/>
      <c r="D64" s="202"/>
      <c r="E64" s="202"/>
      <c r="F64" s="202"/>
    </row>
    <row r="65" spans="2:7" ht="16.2">
      <c r="B65" s="51" t="s">
        <v>387</v>
      </c>
      <c r="C65" s="202"/>
      <c r="D65" s="202"/>
      <c r="E65" s="202"/>
      <c r="F65" s="194" t="s">
        <v>409</v>
      </c>
    </row>
    <row r="66" spans="2:7">
      <c r="B66" s="203" t="s">
        <v>450</v>
      </c>
      <c r="C66" s="203"/>
      <c r="D66" s="203" t="s">
        <v>451</v>
      </c>
      <c r="E66" s="203" t="s">
        <v>452</v>
      </c>
      <c r="F66" s="204" t="s">
        <v>453</v>
      </c>
      <c r="G66" s="205"/>
    </row>
    <row r="67" spans="2:7" ht="19.2">
      <c r="B67" s="206" t="s">
        <v>380</v>
      </c>
      <c r="C67" s="207" t="s">
        <v>454</v>
      </c>
      <c r="D67" s="237"/>
      <c r="E67" s="238"/>
      <c r="F67" s="239"/>
      <c r="G67" s="205"/>
    </row>
    <row r="68" spans="2:7" ht="19.2">
      <c r="B68" s="206"/>
      <c r="C68" s="208" t="s">
        <v>455</v>
      </c>
      <c r="D68" s="237"/>
      <c r="E68" s="239"/>
      <c r="F68" s="239"/>
      <c r="G68" s="205"/>
    </row>
    <row r="69" spans="2:7" ht="19.2">
      <c r="B69" s="206"/>
      <c r="C69" s="209" t="s">
        <v>456</v>
      </c>
      <c r="D69" s="237"/>
      <c r="E69" s="239"/>
      <c r="F69" s="239"/>
      <c r="G69" s="205"/>
    </row>
    <row r="70" spans="2:7" ht="19.2">
      <c r="B70" s="210"/>
      <c r="C70" s="211" t="s">
        <v>457</v>
      </c>
      <c r="D70" s="232">
        <f>SUM(D67:D69)</f>
        <v>0</v>
      </c>
      <c r="E70" s="212"/>
      <c r="F70" s="213"/>
      <c r="G70" s="205"/>
    </row>
    <row r="71" spans="2:7" ht="19.2">
      <c r="B71" s="214" t="s">
        <v>473</v>
      </c>
      <c r="C71" s="215"/>
      <c r="D71" s="237"/>
      <c r="E71" s="239"/>
      <c r="F71" s="239"/>
      <c r="G71" s="233"/>
    </row>
    <row r="72" spans="2:7" ht="19.2">
      <c r="B72" s="214" t="s">
        <v>474</v>
      </c>
      <c r="C72" s="215"/>
      <c r="D72" s="237"/>
      <c r="E72" s="239"/>
      <c r="F72" s="239"/>
      <c r="G72" s="233"/>
    </row>
    <row r="73" spans="2:7" ht="19.2">
      <c r="B73" s="214" t="s">
        <v>475</v>
      </c>
      <c r="C73" s="215"/>
      <c r="D73" s="237"/>
      <c r="E73" s="239"/>
      <c r="F73" s="239"/>
      <c r="G73" s="233"/>
    </row>
    <row r="74" spans="2:7" ht="19.2">
      <c r="B74" s="214" t="s">
        <v>476</v>
      </c>
      <c r="C74" s="215"/>
      <c r="D74" s="237"/>
      <c r="E74" s="239"/>
      <c r="F74" s="239"/>
      <c r="G74" s="233"/>
    </row>
    <row r="75" spans="2:7" ht="19.2">
      <c r="B75" s="216" t="s">
        <v>458</v>
      </c>
      <c r="C75" s="217" t="s">
        <v>459</v>
      </c>
      <c r="D75" s="237"/>
      <c r="E75" s="239"/>
      <c r="F75" s="239"/>
      <c r="G75" s="233"/>
    </row>
    <row r="76" spans="2:7" ht="19.2">
      <c r="B76" s="206" t="s">
        <v>379</v>
      </c>
      <c r="C76" s="218" t="s">
        <v>460</v>
      </c>
      <c r="D76" s="237"/>
      <c r="E76" s="239"/>
      <c r="F76" s="239"/>
      <c r="G76" s="233"/>
    </row>
    <row r="77" spans="2:7" ht="19.2">
      <c r="B77" s="206"/>
      <c r="C77" s="218" t="s">
        <v>461</v>
      </c>
      <c r="D77" s="237"/>
      <c r="E77" s="239"/>
      <c r="F77" s="239"/>
      <c r="G77" s="233"/>
    </row>
    <row r="78" spans="2:7" ht="19.2">
      <c r="B78" s="206"/>
      <c r="C78" s="208" t="s">
        <v>462</v>
      </c>
      <c r="D78" s="237"/>
      <c r="E78" s="239"/>
      <c r="F78" s="239"/>
      <c r="G78" s="233"/>
    </row>
    <row r="79" spans="2:7" ht="19.2">
      <c r="B79" s="206"/>
      <c r="C79" s="208" t="s">
        <v>463</v>
      </c>
      <c r="D79" s="237"/>
      <c r="E79" s="239"/>
      <c r="F79" s="239"/>
      <c r="G79" s="233"/>
    </row>
    <row r="80" spans="2:7" ht="19.2">
      <c r="B80" s="206"/>
      <c r="C80" s="209" t="s">
        <v>464</v>
      </c>
      <c r="D80" s="237"/>
      <c r="E80" s="239"/>
      <c r="F80" s="239"/>
      <c r="G80" s="233"/>
    </row>
    <row r="81" spans="2:7" ht="19.2">
      <c r="B81" s="219"/>
      <c r="C81" s="220" t="s">
        <v>465</v>
      </c>
      <c r="D81" s="232">
        <f>SUM(D76:D80)</f>
        <v>0</v>
      </c>
      <c r="E81" s="221"/>
      <c r="F81" s="213"/>
      <c r="G81" s="205"/>
    </row>
    <row r="82" spans="2:7" ht="19.2">
      <c r="B82" s="222" t="s">
        <v>466</v>
      </c>
      <c r="C82" s="223" t="s">
        <v>467</v>
      </c>
      <c r="D82" s="237"/>
      <c r="E82" s="239"/>
      <c r="F82" s="239"/>
      <c r="G82" s="205"/>
    </row>
    <row r="83" spans="2:7" ht="19.2">
      <c r="B83" s="210" t="s">
        <v>468</v>
      </c>
      <c r="D83" s="237"/>
      <c r="E83" s="239"/>
      <c r="F83" s="239"/>
      <c r="G83" s="205"/>
    </row>
    <row r="84" spans="2:7" ht="19.2">
      <c r="B84" s="214" t="s">
        <v>469</v>
      </c>
      <c r="C84" s="215"/>
      <c r="D84" s="237"/>
      <c r="E84" s="239"/>
      <c r="F84" s="239"/>
      <c r="G84" s="205"/>
    </row>
    <row r="85" spans="2:7" ht="19.2">
      <c r="B85" s="214" t="s">
        <v>470</v>
      </c>
      <c r="C85" s="224"/>
      <c r="D85" s="237"/>
      <c r="E85" s="239"/>
      <c r="F85" s="239"/>
      <c r="G85" s="205"/>
    </row>
    <row r="86" spans="2:7" ht="19.2">
      <c r="B86" s="225" t="s">
        <v>226</v>
      </c>
      <c r="C86" s="226"/>
      <c r="D86" s="237"/>
      <c r="E86" s="239"/>
      <c r="F86" s="239"/>
      <c r="G86" s="205"/>
    </row>
    <row r="87" spans="2:7" ht="19.2">
      <c r="B87" s="204" t="s">
        <v>471</v>
      </c>
      <c r="C87" s="227"/>
      <c r="D87" s="232">
        <f>SUM(D67:D69,D71:D80,D82:D86)</f>
        <v>0</v>
      </c>
      <c r="E87" s="228"/>
      <c r="F87" s="229"/>
      <c r="G87" s="205"/>
    </row>
    <row r="88" spans="2:7">
      <c r="B88" s="230" t="s">
        <v>472</v>
      </c>
      <c r="C88" s="231"/>
      <c r="D88" s="208"/>
      <c r="E88" s="208"/>
      <c r="F88" s="208"/>
    </row>
    <row r="91" spans="2:7">
      <c r="B91" s="240" t="s">
        <v>484</v>
      </c>
    </row>
    <row r="92" spans="2:7" ht="8.25" customHeight="1">
      <c r="B92" s="240"/>
    </row>
    <row r="93" spans="2:7">
      <c r="B93" s="241" t="s">
        <v>491</v>
      </c>
      <c r="C93" s="241"/>
      <c r="D93" s="241"/>
      <c r="E93" s="241"/>
      <c r="F93" s="241"/>
    </row>
    <row r="94" spans="2:7" ht="8.25" customHeight="1">
      <c r="B94" s="201"/>
      <c r="C94" s="202"/>
      <c r="D94" s="202"/>
      <c r="E94" s="202"/>
      <c r="F94" s="202"/>
    </row>
    <row r="95" spans="2:7" ht="16.2">
      <c r="B95" s="51" t="s">
        <v>387</v>
      </c>
      <c r="C95" s="202"/>
      <c r="D95" s="202"/>
      <c r="E95" s="202"/>
      <c r="F95" s="194" t="s">
        <v>409</v>
      </c>
    </row>
    <row r="96" spans="2:7">
      <c r="B96" s="203" t="s">
        <v>450</v>
      </c>
      <c r="C96" s="203"/>
      <c r="D96" s="203" t="s">
        <v>451</v>
      </c>
      <c r="E96" s="203" t="s">
        <v>452</v>
      </c>
      <c r="F96" s="204" t="s">
        <v>453</v>
      </c>
      <c r="G96" s="205"/>
    </row>
    <row r="97" spans="2:7" ht="19.2">
      <c r="B97" s="206" t="s">
        <v>380</v>
      </c>
      <c r="C97" s="207" t="s">
        <v>454</v>
      </c>
      <c r="D97" s="237"/>
      <c r="E97" s="238"/>
      <c r="F97" s="239"/>
      <c r="G97" s="205"/>
    </row>
    <row r="98" spans="2:7" ht="19.2">
      <c r="B98" s="206"/>
      <c r="C98" s="208" t="s">
        <v>455</v>
      </c>
      <c r="D98" s="237"/>
      <c r="E98" s="239"/>
      <c r="F98" s="239"/>
      <c r="G98" s="205"/>
    </row>
    <row r="99" spans="2:7" ht="19.2">
      <c r="B99" s="206"/>
      <c r="C99" s="209" t="s">
        <v>456</v>
      </c>
      <c r="D99" s="237"/>
      <c r="E99" s="239"/>
      <c r="F99" s="239"/>
      <c r="G99" s="205"/>
    </row>
    <row r="100" spans="2:7" ht="19.2">
      <c r="B100" s="210"/>
      <c r="C100" s="211" t="s">
        <v>457</v>
      </c>
      <c r="D100" s="232">
        <f>SUM(D97:D99)</f>
        <v>0</v>
      </c>
      <c r="E100" s="212"/>
      <c r="F100" s="213"/>
      <c r="G100" s="205"/>
    </row>
    <row r="101" spans="2:7" ht="19.2">
      <c r="B101" s="214" t="s">
        <v>473</v>
      </c>
      <c r="C101" s="215"/>
      <c r="D101" s="237"/>
      <c r="E101" s="239"/>
      <c r="F101" s="239"/>
      <c r="G101" s="233"/>
    </row>
    <row r="102" spans="2:7" ht="19.2">
      <c r="B102" s="214" t="s">
        <v>474</v>
      </c>
      <c r="C102" s="215"/>
      <c r="D102" s="237"/>
      <c r="E102" s="239"/>
      <c r="F102" s="239"/>
      <c r="G102" s="233"/>
    </row>
    <row r="103" spans="2:7" ht="19.2">
      <c r="B103" s="214" t="s">
        <v>475</v>
      </c>
      <c r="C103" s="215"/>
      <c r="D103" s="237"/>
      <c r="E103" s="239"/>
      <c r="F103" s="239"/>
      <c r="G103" s="233"/>
    </row>
    <row r="104" spans="2:7" ht="19.2">
      <c r="B104" s="214" t="s">
        <v>476</v>
      </c>
      <c r="C104" s="215"/>
      <c r="D104" s="237"/>
      <c r="E104" s="239"/>
      <c r="F104" s="239"/>
      <c r="G104" s="233"/>
    </row>
    <row r="105" spans="2:7" ht="19.2">
      <c r="B105" s="216" t="s">
        <v>458</v>
      </c>
      <c r="C105" s="217" t="s">
        <v>459</v>
      </c>
      <c r="D105" s="237"/>
      <c r="E105" s="239"/>
      <c r="F105" s="239"/>
      <c r="G105" s="233"/>
    </row>
    <row r="106" spans="2:7" ht="19.2">
      <c r="B106" s="206" t="s">
        <v>379</v>
      </c>
      <c r="C106" s="218" t="s">
        <v>460</v>
      </c>
      <c r="D106" s="237"/>
      <c r="E106" s="239"/>
      <c r="F106" s="239"/>
      <c r="G106" s="233"/>
    </row>
    <row r="107" spans="2:7" ht="19.2">
      <c r="B107" s="206"/>
      <c r="C107" s="218" t="s">
        <v>461</v>
      </c>
      <c r="D107" s="237"/>
      <c r="E107" s="239"/>
      <c r="F107" s="239"/>
      <c r="G107" s="233"/>
    </row>
    <row r="108" spans="2:7" ht="19.2">
      <c r="B108" s="206"/>
      <c r="C108" s="208" t="s">
        <v>462</v>
      </c>
      <c r="D108" s="237"/>
      <c r="E108" s="239"/>
      <c r="F108" s="239"/>
      <c r="G108" s="233"/>
    </row>
    <row r="109" spans="2:7" ht="19.2">
      <c r="B109" s="206"/>
      <c r="C109" s="208" t="s">
        <v>463</v>
      </c>
      <c r="D109" s="237"/>
      <c r="E109" s="239"/>
      <c r="F109" s="239"/>
      <c r="G109" s="233"/>
    </row>
    <row r="110" spans="2:7" ht="19.2">
      <c r="B110" s="206"/>
      <c r="C110" s="209" t="s">
        <v>464</v>
      </c>
      <c r="D110" s="237"/>
      <c r="E110" s="239"/>
      <c r="F110" s="239"/>
      <c r="G110" s="233"/>
    </row>
    <row r="111" spans="2:7" ht="19.2">
      <c r="B111" s="219"/>
      <c r="C111" s="220" t="s">
        <v>465</v>
      </c>
      <c r="D111" s="232">
        <f>SUM(D106:D110)</f>
        <v>0</v>
      </c>
      <c r="E111" s="221"/>
      <c r="F111" s="213"/>
      <c r="G111" s="205"/>
    </row>
    <row r="112" spans="2:7" ht="19.2">
      <c r="B112" s="222" t="s">
        <v>466</v>
      </c>
      <c r="C112" s="223" t="s">
        <v>467</v>
      </c>
      <c r="D112" s="237"/>
      <c r="E112" s="239"/>
      <c r="F112" s="239"/>
      <c r="G112" s="205"/>
    </row>
    <row r="113" spans="2:7" ht="19.2">
      <c r="B113" s="210" t="s">
        <v>468</v>
      </c>
      <c r="D113" s="237"/>
      <c r="E113" s="239"/>
      <c r="F113" s="239"/>
      <c r="G113" s="205"/>
    </row>
    <row r="114" spans="2:7" ht="19.2">
      <c r="B114" s="214" t="s">
        <v>469</v>
      </c>
      <c r="C114" s="215"/>
      <c r="D114" s="237"/>
      <c r="E114" s="239"/>
      <c r="F114" s="239"/>
      <c r="G114" s="205"/>
    </row>
    <row r="115" spans="2:7" ht="19.2">
      <c r="B115" s="214" t="s">
        <v>470</v>
      </c>
      <c r="C115" s="224"/>
      <c r="D115" s="237"/>
      <c r="E115" s="239"/>
      <c r="F115" s="239"/>
      <c r="G115" s="205"/>
    </row>
    <row r="116" spans="2:7" ht="19.2">
      <c r="B116" s="225" t="s">
        <v>226</v>
      </c>
      <c r="C116" s="226"/>
      <c r="D116" s="237"/>
      <c r="E116" s="239"/>
      <c r="F116" s="239"/>
      <c r="G116" s="205"/>
    </row>
    <row r="117" spans="2:7" ht="19.2">
      <c r="B117" s="204" t="s">
        <v>471</v>
      </c>
      <c r="C117" s="227"/>
      <c r="D117" s="232">
        <f>SUM(D97:D99,D101:D110,D112:D116)</f>
        <v>0</v>
      </c>
      <c r="E117" s="228"/>
      <c r="F117" s="229"/>
      <c r="G117" s="205"/>
    </row>
    <row r="118" spans="2:7">
      <c r="B118" s="230" t="s">
        <v>472</v>
      </c>
      <c r="C118" s="231"/>
      <c r="D118" s="208"/>
      <c r="E118" s="208"/>
      <c r="F118" s="208"/>
    </row>
    <row r="121" spans="2:7">
      <c r="B121" s="240" t="s">
        <v>484</v>
      </c>
    </row>
    <row r="122" spans="2:7" ht="8.25" customHeight="1">
      <c r="B122" s="240"/>
    </row>
    <row r="123" spans="2:7">
      <c r="B123" s="241" t="s">
        <v>491</v>
      </c>
      <c r="C123" s="241"/>
      <c r="D123" s="241"/>
      <c r="E123" s="241"/>
      <c r="F123" s="241"/>
    </row>
    <row r="124" spans="2:7" ht="8.25" customHeight="1">
      <c r="B124" s="201"/>
      <c r="C124" s="202"/>
      <c r="D124" s="202"/>
      <c r="E124" s="202"/>
      <c r="F124" s="202"/>
    </row>
    <row r="125" spans="2:7" ht="16.2">
      <c r="B125" s="51" t="s">
        <v>387</v>
      </c>
      <c r="C125" s="202"/>
      <c r="D125" s="202"/>
      <c r="E125" s="202"/>
      <c r="F125" s="194" t="s">
        <v>409</v>
      </c>
    </row>
    <row r="126" spans="2:7">
      <c r="B126" s="203" t="s">
        <v>450</v>
      </c>
      <c r="C126" s="203"/>
      <c r="D126" s="203" t="s">
        <v>451</v>
      </c>
      <c r="E126" s="203" t="s">
        <v>452</v>
      </c>
      <c r="F126" s="204" t="s">
        <v>453</v>
      </c>
      <c r="G126" s="205"/>
    </row>
    <row r="127" spans="2:7" ht="19.2">
      <c r="B127" s="206" t="s">
        <v>380</v>
      </c>
      <c r="C127" s="207" t="s">
        <v>454</v>
      </c>
      <c r="D127" s="237"/>
      <c r="E127" s="238"/>
      <c r="F127" s="239"/>
      <c r="G127" s="205"/>
    </row>
    <row r="128" spans="2:7" ht="19.2">
      <c r="B128" s="206"/>
      <c r="C128" s="208" t="s">
        <v>455</v>
      </c>
      <c r="D128" s="237"/>
      <c r="E128" s="239"/>
      <c r="F128" s="239"/>
      <c r="G128" s="205"/>
    </row>
    <row r="129" spans="2:7" ht="19.2">
      <c r="B129" s="206"/>
      <c r="C129" s="209" t="s">
        <v>456</v>
      </c>
      <c r="D129" s="237"/>
      <c r="E129" s="239"/>
      <c r="F129" s="239"/>
      <c r="G129" s="205"/>
    </row>
    <row r="130" spans="2:7" ht="19.2">
      <c r="B130" s="210"/>
      <c r="C130" s="211" t="s">
        <v>457</v>
      </c>
      <c r="D130" s="232">
        <f>SUM(D127:D129)</f>
        <v>0</v>
      </c>
      <c r="E130" s="212"/>
      <c r="F130" s="213"/>
      <c r="G130" s="205"/>
    </row>
    <row r="131" spans="2:7" ht="19.2">
      <c r="B131" s="214" t="s">
        <v>473</v>
      </c>
      <c r="C131" s="215"/>
      <c r="D131" s="237"/>
      <c r="E131" s="239"/>
      <c r="F131" s="239"/>
      <c r="G131" s="233"/>
    </row>
    <row r="132" spans="2:7" ht="19.2">
      <c r="B132" s="214" t="s">
        <v>474</v>
      </c>
      <c r="C132" s="215"/>
      <c r="D132" s="237"/>
      <c r="E132" s="239"/>
      <c r="F132" s="239"/>
      <c r="G132" s="233"/>
    </row>
    <row r="133" spans="2:7" ht="19.2">
      <c r="B133" s="214" t="s">
        <v>475</v>
      </c>
      <c r="C133" s="215"/>
      <c r="D133" s="237"/>
      <c r="E133" s="239"/>
      <c r="F133" s="239"/>
      <c r="G133" s="233"/>
    </row>
    <row r="134" spans="2:7" ht="19.2">
      <c r="B134" s="214" t="s">
        <v>476</v>
      </c>
      <c r="C134" s="215"/>
      <c r="D134" s="237"/>
      <c r="E134" s="239"/>
      <c r="F134" s="239"/>
      <c r="G134" s="233"/>
    </row>
    <row r="135" spans="2:7" ht="19.2">
      <c r="B135" s="216" t="s">
        <v>458</v>
      </c>
      <c r="C135" s="217" t="s">
        <v>459</v>
      </c>
      <c r="D135" s="237"/>
      <c r="E135" s="239"/>
      <c r="F135" s="239"/>
      <c r="G135" s="233"/>
    </row>
    <row r="136" spans="2:7" ht="19.2">
      <c r="B136" s="206" t="s">
        <v>379</v>
      </c>
      <c r="C136" s="218" t="s">
        <v>460</v>
      </c>
      <c r="D136" s="237"/>
      <c r="E136" s="239"/>
      <c r="F136" s="239"/>
      <c r="G136" s="233"/>
    </row>
    <row r="137" spans="2:7" ht="19.2">
      <c r="B137" s="206"/>
      <c r="C137" s="218" t="s">
        <v>461</v>
      </c>
      <c r="D137" s="237"/>
      <c r="E137" s="239"/>
      <c r="F137" s="239"/>
      <c r="G137" s="233"/>
    </row>
    <row r="138" spans="2:7" ht="19.2">
      <c r="B138" s="206"/>
      <c r="C138" s="208" t="s">
        <v>462</v>
      </c>
      <c r="D138" s="237"/>
      <c r="E138" s="239"/>
      <c r="F138" s="239"/>
      <c r="G138" s="233"/>
    </row>
    <row r="139" spans="2:7" ht="19.2">
      <c r="B139" s="206"/>
      <c r="C139" s="208" t="s">
        <v>463</v>
      </c>
      <c r="D139" s="237"/>
      <c r="E139" s="239"/>
      <c r="F139" s="239"/>
      <c r="G139" s="233"/>
    </row>
    <row r="140" spans="2:7" ht="19.2">
      <c r="B140" s="206"/>
      <c r="C140" s="209" t="s">
        <v>464</v>
      </c>
      <c r="D140" s="237"/>
      <c r="E140" s="239"/>
      <c r="F140" s="239"/>
      <c r="G140" s="233"/>
    </row>
    <row r="141" spans="2:7" ht="19.2">
      <c r="B141" s="219"/>
      <c r="C141" s="220" t="s">
        <v>465</v>
      </c>
      <c r="D141" s="232">
        <f>SUM(D136:D140)</f>
        <v>0</v>
      </c>
      <c r="E141" s="221"/>
      <c r="F141" s="213"/>
      <c r="G141" s="205"/>
    </row>
    <row r="142" spans="2:7" ht="19.2">
      <c r="B142" s="222" t="s">
        <v>466</v>
      </c>
      <c r="C142" s="223" t="s">
        <v>467</v>
      </c>
      <c r="D142" s="237"/>
      <c r="E142" s="239"/>
      <c r="F142" s="239"/>
      <c r="G142" s="205"/>
    </row>
    <row r="143" spans="2:7" ht="19.2">
      <c r="B143" s="210" t="s">
        <v>468</v>
      </c>
      <c r="D143" s="237"/>
      <c r="E143" s="239"/>
      <c r="F143" s="239"/>
      <c r="G143" s="205"/>
    </row>
    <row r="144" spans="2:7" ht="19.2">
      <c r="B144" s="214" t="s">
        <v>469</v>
      </c>
      <c r="C144" s="215"/>
      <c r="D144" s="237"/>
      <c r="E144" s="239"/>
      <c r="F144" s="239"/>
      <c r="G144" s="205"/>
    </row>
    <row r="145" spans="2:7" ht="19.2">
      <c r="B145" s="214" t="s">
        <v>470</v>
      </c>
      <c r="C145" s="224"/>
      <c r="D145" s="237"/>
      <c r="E145" s="239"/>
      <c r="F145" s="239"/>
      <c r="G145" s="205"/>
    </row>
    <row r="146" spans="2:7" ht="19.2">
      <c r="B146" s="225" t="s">
        <v>226</v>
      </c>
      <c r="C146" s="226"/>
      <c r="D146" s="237"/>
      <c r="E146" s="239"/>
      <c r="F146" s="239"/>
      <c r="G146" s="205"/>
    </row>
    <row r="147" spans="2:7" ht="19.2">
      <c r="B147" s="204" t="s">
        <v>471</v>
      </c>
      <c r="C147" s="227"/>
      <c r="D147" s="232">
        <f>SUM(D127:D129,D131:D140,D142:D146)</f>
        <v>0</v>
      </c>
      <c r="E147" s="228"/>
      <c r="F147" s="229"/>
      <c r="G147" s="205"/>
    </row>
    <row r="148" spans="2:7">
      <c r="B148" s="230" t="s">
        <v>472</v>
      </c>
      <c r="C148" s="231"/>
      <c r="D148" s="208"/>
      <c r="E148" s="208"/>
      <c r="F148" s="208"/>
    </row>
    <row r="151" spans="2:7">
      <c r="B151" s="240" t="s">
        <v>484</v>
      </c>
    </row>
    <row r="152" spans="2:7" ht="8.25" customHeight="1">
      <c r="B152" s="240"/>
    </row>
    <row r="153" spans="2:7">
      <c r="B153" s="241" t="s">
        <v>491</v>
      </c>
      <c r="C153" s="241"/>
      <c r="D153" s="241"/>
      <c r="E153" s="241"/>
      <c r="F153" s="241"/>
    </row>
    <row r="154" spans="2:7" ht="8.25" customHeight="1">
      <c r="B154" s="201"/>
      <c r="C154" s="202"/>
      <c r="D154" s="202"/>
      <c r="E154" s="202"/>
      <c r="F154" s="202"/>
    </row>
    <row r="155" spans="2:7" ht="16.2">
      <c r="B155" s="51" t="s">
        <v>387</v>
      </c>
      <c r="C155" s="202"/>
      <c r="D155" s="202"/>
      <c r="E155" s="202"/>
      <c r="F155" s="194" t="s">
        <v>409</v>
      </c>
    </row>
    <row r="156" spans="2:7">
      <c r="B156" s="203" t="s">
        <v>450</v>
      </c>
      <c r="C156" s="203"/>
      <c r="D156" s="203" t="s">
        <v>451</v>
      </c>
      <c r="E156" s="203" t="s">
        <v>452</v>
      </c>
      <c r="F156" s="204" t="s">
        <v>453</v>
      </c>
      <c r="G156" s="205"/>
    </row>
    <row r="157" spans="2:7" ht="19.2">
      <c r="B157" s="206" t="s">
        <v>380</v>
      </c>
      <c r="C157" s="207" t="s">
        <v>454</v>
      </c>
      <c r="D157" s="237"/>
      <c r="E157" s="238"/>
      <c r="F157" s="239"/>
      <c r="G157" s="205"/>
    </row>
    <row r="158" spans="2:7" ht="19.2">
      <c r="B158" s="206"/>
      <c r="C158" s="208" t="s">
        <v>455</v>
      </c>
      <c r="D158" s="237"/>
      <c r="E158" s="239"/>
      <c r="F158" s="239"/>
      <c r="G158" s="205"/>
    </row>
    <row r="159" spans="2:7" ht="19.2">
      <c r="B159" s="206"/>
      <c r="C159" s="209" t="s">
        <v>456</v>
      </c>
      <c r="D159" s="237"/>
      <c r="E159" s="239"/>
      <c r="F159" s="239"/>
      <c r="G159" s="205"/>
    </row>
    <row r="160" spans="2:7" ht="19.2">
      <c r="B160" s="210"/>
      <c r="C160" s="211" t="s">
        <v>457</v>
      </c>
      <c r="D160" s="232">
        <f>SUM(D157:D159)</f>
        <v>0</v>
      </c>
      <c r="E160" s="212"/>
      <c r="F160" s="213"/>
      <c r="G160" s="205"/>
    </row>
    <row r="161" spans="2:7" ht="19.2">
      <c r="B161" s="214" t="s">
        <v>473</v>
      </c>
      <c r="C161" s="215"/>
      <c r="D161" s="237"/>
      <c r="E161" s="239"/>
      <c r="F161" s="239"/>
      <c r="G161" s="233"/>
    </row>
    <row r="162" spans="2:7" ht="19.2">
      <c r="B162" s="214" t="s">
        <v>474</v>
      </c>
      <c r="C162" s="215"/>
      <c r="D162" s="237"/>
      <c r="E162" s="239"/>
      <c r="F162" s="239"/>
      <c r="G162" s="233"/>
    </row>
    <row r="163" spans="2:7" ht="19.2">
      <c r="B163" s="214" t="s">
        <v>475</v>
      </c>
      <c r="C163" s="215"/>
      <c r="D163" s="237"/>
      <c r="E163" s="239"/>
      <c r="F163" s="239"/>
      <c r="G163" s="233"/>
    </row>
    <row r="164" spans="2:7" ht="19.2">
      <c r="B164" s="214" t="s">
        <v>476</v>
      </c>
      <c r="C164" s="215"/>
      <c r="D164" s="237"/>
      <c r="E164" s="239"/>
      <c r="F164" s="239"/>
      <c r="G164" s="233"/>
    </row>
    <row r="165" spans="2:7" ht="19.2">
      <c r="B165" s="216" t="s">
        <v>458</v>
      </c>
      <c r="C165" s="217" t="s">
        <v>459</v>
      </c>
      <c r="D165" s="237"/>
      <c r="E165" s="239"/>
      <c r="F165" s="239"/>
      <c r="G165" s="233"/>
    </row>
    <row r="166" spans="2:7" ht="19.2">
      <c r="B166" s="206" t="s">
        <v>379</v>
      </c>
      <c r="C166" s="218" t="s">
        <v>460</v>
      </c>
      <c r="D166" s="237"/>
      <c r="E166" s="239"/>
      <c r="F166" s="239"/>
      <c r="G166" s="233"/>
    </row>
    <row r="167" spans="2:7" ht="19.2">
      <c r="B167" s="206"/>
      <c r="C167" s="218" t="s">
        <v>461</v>
      </c>
      <c r="D167" s="237"/>
      <c r="E167" s="239"/>
      <c r="F167" s="239"/>
      <c r="G167" s="233"/>
    </row>
    <row r="168" spans="2:7" ht="19.2">
      <c r="B168" s="206"/>
      <c r="C168" s="208" t="s">
        <v>462</v>
      </c>
      <c r="D168" s="237"/>
      <c r="E168" s="239"/>
      <c r="F168" s="239"/>
      <c r="G168" s="233"/>
    </row>
    <row r="169" spans="2:7" ht="19.2">
      <c r="B169" s="206"/>
      <c r="C169" s="208" t="s">
        <v>463</v>
      </c>
      <c r="D169" s="237"/>
      <c r="E169" s="239"/>
      <c r="F169" s="239"/>
      <c r="G169" s="233"/>
    </row>
    <row r="170" spans="2:7" ht="19.2">
      <c r="B170" s="206"/>
      <c r="C170" s="209" t="s">
        <v>464</v>
      </c>
      <c r="D170" s="237"/>
      <c r="E170" s="239"/>
      <c r="F170" s="239"/>
      <c r="G170" s="233"/>
    </row>
    <row r="171" spans="2:7" ht="19.2">
      <c r="B171" s="219"/>
      <c r="C171" s="220" t="s">
        <v>465</v>
      </c>
      <c r="D171" s="232">
        <f>SUM(D166:D170)</f>
        <v>0</v>
      </c>
      <c r="E171" s="221"/>
      <c r="F171" s="213"/>
      <c r="G171" s="205"/>
    </row>
    <row r="172" spans="2:7" ht="19.2">
      <c r="B172" s="222" t="s">
        <v>466</v>
      </c>
      <c r="C172" s="223" t="s">
        <v>467</v>
      </c>
      <c r="D172" s="237"/>
      <c r="E172" s="239"/>
      <c r="F172" s="239"/>
      <c r="G172" s="205"/>
    </row>
    <row r="173" spans="2:7" ht="19.2">
      <c r="B173" s="210" t="s">
        <v>468</v>
      </c>
      <c r="D173" s="237"/>
      <c r="E173" s="239"/>
      <c r="F173" s="239"/>
      <c r="G173" s="205"/>
    </row>
    <row r="174" spans="2:7" ht="19.2">
      <c r="B174" s="214" t="s">
        <v>469</v>
      </c>
      <c r="C174" s="215"/>
      <c r="D174" s="237"/>
      <c r="E174" s="239"/>
      <c r="F174" s="239"/>
      <c r="G174" s="205"/>
    </row>
    <row r="175" spans="2:7" ht="19.2">
      <c r="B175" s="214" t="s">
        <v>470</v>
      </c>
      <c r="C175" s="224"/>
      <c r="D175" s="237"/>
      <c r="E175" s="239"/>
      <c r="F175" s="239"/>
      <c r="G175" s="205"/>
    </row>
    <row r="176" spans="2:7" ht="19.2">
      <c r="B176" s="225" t="s">
        <v>226</v>
      </c>
      <c r="C176" s="226"/>
      <c r="D176" s="237"/>
      <c r="E176" s="239"/>
      <c r="F176" s="239"/>
      <c r="G176" s="205"/>
    </row>
    <row r="177" spans="2:7" ht="19.2">
      <c r="B177" s="204" t="s">
        <v>471</v>
      </c>
      <c r="C177" s="227"/>
      <c r="D177" s="232">
        <f>SUM(D157:D159,D161:D170,D172:D176)</f>
        <v>0</v>
      </c>
      <c r="E177" s="228"/>
      <c r="F177" s="229"/>
      <c r="G177" s="205"/>
    </row>
    <row r="178" spans="2:7">
      <c r="B178" s="230" t="s">
        <v>472</v>
      </c>
      <c r="C178" s="231"/>
      <c r="D178" s="208"/>
      <c r="E178" s="208"/>
      <c r="F178" s="208"/>
    </row>
  </sheetData>
  <sheetProtection sheet="1" selectLockedCells="1"/>
  <phoneticPr fontId="4"/>
  <printOptions horizontalCentered="1" verticalCentered="1"/>
  <pageMargins left="0.70866141732283472" right="0.70866141732283472" top="0.39370078740157483" bottom="0.39370078740157483" header="0.31496062992125984" footer="0.31496062992125984"/>
  <pageSetup paperSize="9" scale="81" fitToHeight="0" orientation="landscape" blackAndWhite="1" r:id="rId1"/>
  <rowBreaks count="5" manualBreakCount="5">
    <brk id="30" max="6" man="1"/>
    <brk id="60" max="6" man="1"/>
    <brk id="90" max="6" man="1"/>
    <brk id="120" max="6" man="1"/>
    <brk id="150"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10CCA-5D7A-4C47-BCBD-0384D337E472}">
  <sheetPr codeName="Sheet7">
    <pageSetUpPr fitToPage="1"/>
  </sheetPr>
  <dimension ref="A1:AA30"/>
  <sheetViews>
    <sheetView view="pageBreakPreview" zoomScale="85" zoomScaleNormal="70" zoomScaleSheetLayoutView="85" workbookViewId="0">
      <selection activeCell="F10" sqref="F10"/>
    </sheetView>
  </sheetViews>
  <sheetFormatPr defaultColWidth="9" defaultRowHeight="13.2"/>
  <cols>
    <col min="1" max="1" width="6.6640625" style="47" customWidth="1"/>
    <col min="2" max="3" width="7.6640625" style="47" customWidth="1"/>
    <col min="4" max="4" width="9.109375" style="47" customWidth="1"/>
    <col min="5" max="5" width="5.6640625" style="47" customWidth="1"/>
    <col min="6" max="7" width="13.6640625" style="47" customWidth="1"/>
    <col min="8" max="8" width="10.6640625" style="47" customWidth="1"/>
    <col min="9" max="11" width="25.6640625" style="47" customWidth="1"/>
    <col min="12" max="13" width="7.33203125" style="47" customWidth="1"/>
    <col min="14" max="14" width="9.109375" style="47" customWidth="1"/>
    <col min="15" max="15" width="5.6640625" style="47" customWidth="1"/>
    <col min="16" max="17" width="13.6640625" style="47" customWidth="1"/>
    <col min="18" max="18" width="11.6640625" style="47" customWidth="1"/>
    <col min="19" max="21" width="25.6640625" style="47" customWidth="1"/>
    <col min="22" max="23" width="7.33203125" style="47" customWidth="1"/>
    <col min="24" max="25" width="11.6640625" style="71" bestFit="1" customWidth="1"/>
    <col min="26" max="16384" width="9" style="47"/>
  </cols>
  <sheetData>
    <row r="1" spans="1:27">
      <c r="A1" s="47" t="s">
        <v>378</v>
      </c>
    </row>
    <row r="2" spans="1:27" ht="16.2">
      <c r="A2" s="436" t="s">
        <v>487</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row>
    <row r="3" spans="1:27">
      <c r="X3" s="76"/>
      <c r="Y3" s="76"/>
    </row>
    <row r="4" spans="1:27">
      <c r="A4" s="77" t="s">
        <v>377</v>
      </c>
      <c r="B4" s="77"/>
      <c r="C4" s="77"/>
      <c r="D4" s="77"/>
      <c r="E4" s="77"/>
      <c r="F4" s="77"/>
      <c r="G4" s="77"/>
      <c r="H4" s="77"/>
      <c r="I4" s="77"/>
      <c r="J4" s="77"/>
      <c r="K4" s="77"/>
      <c r="L4" s="77"/>
      <c r="M4" s="77"/>
      <c r="N4" s="77"/>
      <c r="O4" s="77"/>
      <c r="P4" s="77"/>
      <c r="Q4" s="77"/>
      <c r="R4" s="77"/>
      <c r="S4" s="77"/>
      <c r="T4" s="77"/>
      <c r="AA4" s="82" t="s">
        <v>376</v>
      </c>
    </row>
    <row r="5" spans="1:27" ht="13.5" customHeight="1">
      <c r="A5" s="482" t="s">
        <v>375</v>
      </c>
      <c r="B5" s="484" t="s">
        <v>374</v>
      </c>
      <c r="C5" s="484" t="s">
        <v>373</v>
      </c>
      <c r="D5" s="81" t="s">
        <v>301</v>
      </c>
      <c r="E5" s="491" t="s">
        <v>372</v>
      </c>
      <c r="F5" s="499"/>
      <c r="G5" s="499"/>
      <c r="H5" s="499"/>
      <c r="I5" s="499"/>
      <c r="J5" s="499"/>
      <c r="K5" s="499"/>
      <c r="L5" s="500"/>
      <c r="M5" s="501"/>
      <c r="N5" s="81" t="s">
        <v>301</v>
      </c>
      <c r="O5" s="491" t="s">
        <v>371</v>
      </c>
      <c r="P5" s="499"/>
      <c r="Q5" s="499"/>
      <c r="R5" s="499"/>
      <c r="S5" s="499"/>
      <c r="T5" s="499"/>
      <c r="U5" s="499"/>
      <c r="V5" s="500"/>
      <c r="W5" s="501"/>
      <c r="X5" s="491" t="s">
        <v>370</v>
      </c>
      <c r="Y5" s="492"/>
      <c r="Z5" s="493" t="s">
        <v>300</v>
      </c>
      <c r="AA5" s="493" t="s">
        <v>3</v>
      </c>
    </row>
    <row r="6" spans="1:27" ht="30" customHeight="1">
      <c r="A6" s="483"/>
      <c r="B6" s="485"/>
      <c r="C6" s="485"/>
      <c r="D6" s="487" t="s">
        <v>430</v>
      </c>
      <c r="E6" s="489" t="s">
        <v>368</v>
      </c>
      <c r="F6" s="479" t="s">
        <v>367</v>
      </c>
      <c r="G6" s="480"/>
      <c r="H6" s="480"/>
      <c r="I6" s="480"/>
      <c r="J6" s="481"/>
      <c r="K6" s="495" t="s">
        <v>366</v>
      </c>
      <c r="L6" s="497" t="s">
        <v>449</v>
      </c>
      <c r="M6" s="498"/>
      <c r="N6" s="487" t="s">
        <v>369</v>
      </c>
      <c r="O6" s="489" t="s">
        <v>368</v>
      </c>
      <c r="P6" s="479" t="s">
        <v>367</v>
      </c>
      <c r="Q6" s="480"/>
      <c r="R6" s="480"/>
      <c r="S6" s="480"/>
      <c r="T6" s="481"/>
      <c r="U6" s="495" t="s">
        <v>366</v>
      </c>
      <c r="V6" s="497" t="s">
        <v>449</v>
      </c>
      <c r="W6" s="498"/>
      <c r="X6" s="80" t="s">
        <v>365</v>
      </c>
      <c r="Y6" s="80" t="s">
        <v>364</v>
      </c>
      <c r="Z6" s="494"/>
      <c r="AA6" s="494"/>
    </row>
    <row r="7" spans="1:27" ht="37.5" customHeight="1">
      <c r="A7" s="483"/>
      <c r="B7" s="486"/>
      <c r="C7" s="486"/>
      <c r="D7" s="488"/>
      <c r="E7" s="486"/>
      <c r="F7" s="80" t="s">
        <v>365</v>
      </c>
      <c r="G7" s="80" t="s">
        <v>364</v>
      </c>
      <c r="H7" s="79" t="s">
        <v>363</v>
      </c>
      <c r="I7" s="69" t="s">
        <v>362</v>
      </c>
      <c r="J7" s="69" t="s">
        <v>361</v>
      </c>
      <c r="K7" s="496"/>
      <c r="L7" s="152" t="s">
        <v>13</v>
      </c>
      <c r="M7" s="152" t="s">
        <v>448</v>
      </c>
      <c r="N7" s="488"/>
      <c r="O7" s="486"/>
      <c r="P7" s="80" t="s">
        <v>365</v>
      </c>
      <c r="Q7" s="80" t="s">
        <v>364</v>
      </c>
      <c r="R7" s="79" t="s">
        <v>363</v>
      </c>
      <c r="S7" s="69" t="s">
        <v>362</v>
      </c>
      <c r="T7" s="69" t="s">
        <v>361</v>
      </c>
      <c r="U7" s="496"/>
      <c r="V7" s="152" t="s">
        <v>13</v>
      </c>
      <c r="W7" s="152" t="s">
        <v>448</v>
      </c>
      <c r="X7" s="78" t="s">
        <v>359</v>
      </c>
      <c r="Y7" s="78" t="s">
        <v>359</v>
      </c>
      <c r="Z7" s="494"/>
      <c r="AA7" s="494"/>
    </row>
    <row r="8" spans="1:27" ht="138" customHeight="1">
      <c r="A8" s="73" t="str" cm="1">
        <f t="array" ref="A8">IFERROR(_xlfn._xlws.FILTER('様式１－１（新規分）'!$A$10:$A$24,'様式１－１（新規分）'!$F$10:$F$24="産地競争力の強化及び輸出拡大に向けた広域集荷環境の整備"),"")</f>
        <v/>
      </c>
      <c r="B8" s="165" t="str">
        <f>_xlfn.XLOOKUP(A8,'様式１－１（新規分）'!$A$10:$A$24,'様式１－１（新規分）'!$D$10:$D$24,"")&amp;""</f>
        <v/>
      </c>
      <c r="C8" s="165" t="str">
        <f>_xlfn.XLOOKUP(A8,'様式１－１（新規分）'!$A$10:$A$24,'様式１－１（新規分）'!$I$10:$I$24,"")&amp;""</f>
        <v/>
      </c>
      <c r="D8" s="178"/>
      <c r="E8" s="178"/>
      <c r="F8" s="179" t="s">
        <v>359</v>
      </c>
      <c r="G8" s="179" t="s">
        <v>359</v>
      </c>
      <c r="H8" s="178"/>
      <c r="I8" s="180"/>
      <c r="J8" s="180"/>
      <c r="K8" s="181" t="s">
        <v>360</v>
      </c>
      <c r="L8" s="182"/>
      <c r="M8" s="182"/>
      <c r="N8" s="181"/>
      <c r="O8" s="181"/>
      <c r="P8" s="179" t="s">
        <v>359</v>
      </c>
      <c r="Q8" s="179" t="s">
        <v>359</v>
      </c>
      <c r="R8" s="178"/>
      <c r="S8" s="180"/>
      <c r="T8" s="180"/>
      <c r="U8" s="181" t="s">
        <v>358</v>
      </c>
      <c r="V8" s="182"/>
      <c r="W8" s="182"/>
      <c r="X8" s="183"/>
      <c r="Y8" s="183"/>
      <c r="Z8" s="184"/>
      <c r="AA8" s="184"/>
    </row>
    <row r="9" spans="1:27" ht="138" customHeight="1">
      <c r="A9" s="73"/>
      <c r="B9" s="165" t="str">
        <f>_xlfn.XLOOKUP(A9,'様式１－１（新規分）'!$A$10:$A$24,'様式１－１（新規分）'!$D$10:$D$24,"")&amp;""</f>
        <v/>
      </c>
      <c r="C9" s="165" t="str">
        <f>_xlfn.XLOOKUP(A9,'様式１－１（新規分）'!$A$10:$A$24,'様式１－１（新規分）'!$I$10:$I$24,"")&amp;""</f>
        <v/>
      </c>
      <c r="D9" s="178"/>
      <c r="E9" s="178"/>
      <c r="F9" s="179" t="s">
        <v>359</v>
      </c>
      <c r="G9" s="179" t="s">
        <v>359</v>
      </c>
      <c r="H9" s="178"/>
      <c r="I9" s="180"/>
      <c r="J9" s="180"/>
      <c r="K9" s="181" t="s">
        <v>360</v>
      </c>
      <c r="L9" s="182"/>
      <c r="M9" s="182"/>
      <c r="N9" s="181"/>
      <c r="O9" s="181"/>
      <c r="P9" s="179" t="s">
        <v>359</v>
      </c>
      <c r="Q9" s="179" t="s">
        <v>359</v>
      </c>
      <c r="R9" s="178"/>
      <c r="S9" s="180"/>
      <c r="T9" s="180"/>
      <c r="U9" s="181" t="s">
        <v>358</v>
      </c>
      <c r="V9" s="182"/>
      <c r="W9" s="182"/>
      <c r="X9" s="183"/>
      <c r="Y9" s="183"/>
      <c r="Z9" s="184"/>
      <c r="AA9" s="184"/>
    </row>
    <row r="10" spans="1:27" ht="138" customHeight="1">
      <c r="A10" s="73"/>
      <c r="B10" s="165" t="str">
        <f>_xlfn.XLOOKUP(A10,'様式１－１（新規分）'!$A$10:$A$24,'様式１－１（新規分）'!$D$10:$D$24,"")&amp;""</f>
        <v/>
      </c>
      <c r="C10" s="165" t="str">
        <f>_xlfn.XLOOKUP(A10,'様式１－１（新規分）'!$A$10:$A$24,'様式１－１（新規分）'!$I$10:$I$24,"")&amp;""</f>
        <v/>
      </c>
      <c r="D10" s="178"/>
      <c r="E10" s="178"/>
      <c r="F10" s="179" t="s">
        <v>359</v>
      </c>
      <c r="G10" s="179" t="s">
        <v>359</v>
      </c>
      <c r="H10" s="178"/>
      <c r="I10" s="180"/>
      <c r="J10" s="180"/>
      <c r="K10" s="181" t="s">
        <v>360</v>
      </c>
      <c r="L10" s="182"/>
      <c r="M10" s="182"/>
      <c r="N10" s="181"/>
      <c r="O10" s="181"/>
      <c r="P10" s="179" t="s">
        <v>359</v>
      </c>
      <c r="Q10" s="179" t="s">
        <v>359</v>
      </c>
      <c r="R10" s="178"/>
      <c r="S10" s="180"/>
      <c r="T10" s="180"/>
      <c r="U10" s="181" t="s">
        <v>358</v>
      </c>
      <c r="V10" s="182"/>
      <c r="W10" s="182"/>
      <c r="X10" s="183"/>
      <c r="Y10" s="183"/>
      <c r="Z10" s="184"/>
      <c r="AA10" s="184"/>
    </row>
    <row r="11" spans="1:27" ht="138" customHeight="1">
      <c r="A11" s="73"/>
      <c r="B11" s="165" t="str">
        <f>_xlfn.XLOOKUP(A11,'様式１－１（新規分）'!$A$10:$A$24,'様式１－１（新規分）'!$D$10:$D$24,"")&amp;""</f>
        <v/>
      </c>
      <c r="C11" s="165" t="str">
        <f>_xlfn.XLOOKUP(A11,'様式１－１（新規分）'!$A$10:$A$24,'様式１－１（新規分）'!$I$10:$I$24,"")&amp;""</f>
        <v/>
      </c>
      <c r="D11" s="178"/>
      <c r="E11" s="178"/>
      <c r="F11" s="179" t="s">
        <v>359</v>
      </c>
      <c r="G11" s="179" t="s">
        <v>359</v>
      </c>
      <c r="H11" s="178"/>
      <c r="I11" s="180"/>
      <c r="J11" s="180"/>
      <c r="K11" s="181" t="s">
        <v>360</v>
      </c>
      <c r="L11" s="182"/>
      <c r="M11" s="182"/>
      <c r="N11" s="181"/>
      <c r="O11" s="181"/>
      <c r="P11" s="179" t="s">
        <v>359</v>
      </c>
      <c r="Q11" s="179" t="s">
        <v>359</v>
      </c>
      <c r="R11" s="178"/>
      <c r="S11" s="180"/>
      <c r="T11" s="180"/>
      <c r="U11" s="181" t="s">
        <v>358</v>
      </c>
      <c r="V11" s="182"/>
      <c r="W11" s="182"/>
      <c r="X11" s="183"/>
      <c r="Y11" s="183"/>
      <c r="Z11" s="184"/>
      <c r="AA11" s="184"/>
    </row>
    <row r="12" spans="1:27" ht="138" customHeight="1">
      <c r="A12" s="73"/>
      <c r="B12" s="165" t="str">
        <f>_xlfn.XLOOKUP(A12,'様式１－１（新規分）'!$A$10:$A$24,'様式１－１（新規分）'!$D$10:$D$24,"")&amp;""</f>
        <v/>
      </c>
      <c r="C12" s="165" t="str">
        <f>_xlfn.XLOOKUP(A12,'様式１－１（新規分）'!$A$10:$A$24,'様式１－１（新規分）'!$I$10:$I$24,"")&amp;""</f>
        <v/>
      </c>
      <c r="D12" s="178"/>
      <c r="E12" s="178"/>
      <c r="F12" s="179" t="s">
        <v>359</v>
      </c>
      <c r="G12" s="179" t="s">
        <v>359</v>
      </c>
      <c r="H12" s="178"/>
      <c r="I12" s="180"/>
      <c r="J12" s="180"/>
      <c r="K12" s="181" t="s">
        <v>360</v>
      </c>
      <c r="L12" s="182"/>
      <c r="M12" s="182"/>
      <c r="N12" s="181"/>
      <c r="O12" s="181"/>
      <c r="P12" s="179" t="s">
        <v>359</v>
      </c>
      <c r="Q12" s="179" t="s">
        <v>359</v>
      </c>
      <c r="R12" s="178"/>
      <c r="S12" s="180"/>
      <c r="T12" s="180"/>
      <c r="U12" s="181" t="s">
        <v>358</v>
      </c>
      <c r="V12" s="182"/>
      <c r="W12" s="182"/>
      <c r="X12" s="183"/>
      <c r="Y12" s="183"/>
      <c r="Z12" s="184"/>
      <c r="AA12" s="184"/>
    </row>
    <row r="13" spans="1:27" ht="138" hidden="1" customHeight="1">
      <c r="A13" s="73"/>
      <c r="B13" s="165" t="str">
        <f>_xlfn.XLOOKUP(A13,'様式１－１（新規分）'!$A$10:$A$24,'様式１－１（新規分）'!$D$10:$D$24,"")&amp;""</f>
        <v/>
      </c>
      <c r="C13" s="165" t="str">
        <f>_xlfn.XLOOKUP(A13,'様式１－１（新規分）'!$A$10:$A$24,'様式１－１（新規分）'!$I$10:$I$24,"")&amp;""</f>
        <v/>
      </c>
      <c r="D13" s="178"/>
      <c r="E13" s="178"/>
      <c r="F13" s="179" t="s">
        <v>359</v>
      </c>
      <c r="G13" s="179" t="s">
        <v>359</v>
      </c>
      <c r="H13" s="178"/>
      <c r="I13" s="180"/>
      <c r="J13" s="180"/>
      <c r="K13" s="181" t="s">
        <v>360</v>
      </c>
      <c r="L13" s="182"/>
      <c r="M13" s="182"/>
      <c r="N13" s="181"/>
      <c r="O13" s="181"/>
      <c r="P13" s="179" t="s">
        <v>359</v>
      </c>
      <c r="Q13" s="179" t="s">
        <v>359</v>
      </c>
      <c r="R13" s="178"/>
      <c r="S13" s="180"/>
      <c r="T13" s="180"/>
      <c r="U13" s="181" t="s">
        <v>358</v>
      </c>
      <c r="V13" s="182"/>
      <c r="W13" s="182"/>
      <c r="X13" s="183"/>
      <c r="Y13" s="183"/>
      <c r="Z13" s="184"/>
      <c r="AA13" s="184"/>
    </row>
    <row r="14" spans="1:27" ht="138" hidden="1" customHeight="1">
      <c r="A14" s="73"/>
      <c r="B14" s="165" t="str">
        <f>_xlfn.XLOOKUP(A14,'様式１－１（新規分）'!$A$10:$A$24,'様式１－１（新規分）'!$D$10:$D$24,"")&amp;""</f>
        <v/>
      </c>
      <c r="C14" s="165" t="str">
        <f>_xlfn.XLOOKUP(A14,'様式１－１（新規分）'!$A$10:$A$24,'様式１－１（新規分）'!$I$10:$I$24,"")&amp;""</f>
        <v/>
      </c>
      <c r="D14" s="178"/>
      <c r="E14" s="178"/>
      <c r="F14" s="179" t="s">
        <v>359</v>
      </c>
      <c r="G14" s="179" t="s">
        <v>359</v>
      </c>
      <c r="H14" s="178"/>
      <c r="I14" s="180"/>
      <c r="J14" s="180"/>
      <c r="K14" s="181" t="s">
        <v>360</v>
      </c>
      <c r="L14" s="182"/>
      <c r="M14" s="182"/>
      <c r="N14" s="181"/>
      <c r="O14" s="181"/>
      <c r="P14" s="179" t="s">
        <v>359</v>
      </c>
      <c r="Q14" s="179" t="s">
        <v>359</v>
      </c>
      <c r="R14" s="178"/>
      <c r="S14" s="180"/>
      <c r="T14" s="180"/>
      <c r="U14" s="181" t="s">
        <v>358</v>
      </c>
      <c r="V14" s="182"/>
      <c r="W14" s="182"/>
      <c r="X14" s="183"/>
      <c r="Y14" s="183"/>
      <c r="Z14" s="184"/>
      <c r="AA14" s="184"/>
    </row>
    <row r="15" spans="1:27">
      <c r="A15" s="77"/>
      <c r="B15" s="49" t="s">
        <v>347</v>
      </c>
      <c r="C15" s="47" t="s">
        <v>357</v>
      </c>
      <c r="D15" s="77"/>
      <c r="E15" s="77"/>
      <c r="F15" s="77"/>
      <c r="G15" s="77"/>
      <c r="H15" s="77"/>
      <c r="I15" s="77"/>
      <c r="J15" s="77"/>
      <c r="K15" s="77"/>
      <c r="L15" s="77"/>
      <c r="M15" s="77"/>
      <c r="N15" s="77"/>
      <c r="O15" s="77"/>
      <c r="P15" s="77"/>
      <c r="Q15" s="77"/>
      <c r="R15" s="77"/>
      <c r="S15" s="77"/>
      <c r="T15" s="77"/>
      <c r="U15" s="77"/>
      <c r="V15" s="77"/>
      <c r="W15" s="77"/>
      <c r="Z15" s="77"/>
    </row>
    <row r="16" spans="1:27">
      <c r="B16" s="49" t="s">
        <v>101</v>
      </c>
      <c r="C16" s="47" t="s">
        <v>356</v>
      </c>
    </row>
    <row r="17" spans="1:25">
      <c r="B17" s="49" t="s">
        <v>102</v>
      </c>
      <c r="C17" s="47" t="s">
        <v>355</v>
      </c>
    </row>
    <row r="18" spans="1:25">
      <c r="B18" s="49"/>
      <c r="C18" s="47" t="s">
        <v>354</v>
      </c>
      <c r="X18" s="76"/>
      <c r="Y18" s="76"/>
    </row>
    <row r="19" spans="1:25">
      <c r="B19" s="49" t="s">
        <v>103</v>
      </c>
      <c r="C19" s="47" t="s">
        <v>353</v>
      </c>
    </row>
    <row r="20" spans="1:25">
      <c r="B20" s="49"/>
      <c r="C20" s="47" t="s">
        <v>352</v>
      </c>
    </row>
    <row r="21" spans="1:25">
      <c r="B21" s="49" t="s">
        <v>104</v>
      </c>
      <c r="C21" s="47" t="s">
        <v>351</v>
      </c>
    </row>
    <row r="22" spans="1:25">
      <c r="B22" s="49" t="s">
        <v>105</v>
      </c>
      <c r="C22" s="47" t="s">
        <v>350</v>
      </c>
    </row>
    <row r="23" spans="1:25" s="72" customFormat="1">
      <c r="B23" s="75" t="s">
        <v>106</v>
      </c>
      <c r="C23" s="47" t="s">
        <v>349</v>
      </c>
      <c r="X23" s="71"/>
      <c r="Y23" s="71"/>
    </row>
    <row r="24" spans="1:25">
      <c r="B24" s="75" t="s">
        <v>107</v>
      </c>
      <c r="C24" s="47" t="s">
        <v>348</v>
      </c>
    </row>
    <row r="25" spans="1:25">
      <c r="B25" s="74" t="s">
        <v>108</v>
      </c>
    </row>
    <row r="26" spans="1:25" ht="39" customHeight="1">
      <c r="A26" s="47" t="s">
        <v>344</v>
      </c>
    </row>
    <row r="27" spans="1:25" ht="77.099999999999994" customHeight="1">
      <c r="A27" s="69" t="s">
        <v>295</v>
      </c>
      <c r="B27" s="490" t="s">
        <v>345</v>
      </c>
      <c r="C27" s="490"/>
      <c r="D27" s="490"/>
      <c r="E27" s="490"/>
      <c r="F27" s="490"/>
      <c r="G27" s="490"/>
      <c r="H27" s="490"/>
      <c r="I27" s="490"/>
      <c r="J27" s="490"/>
      <c r="K27" s="490"/>
      <c r="L27" s="120"/>
      <c r="M27" s="120"/>
    </row>
    <row r="28" spans="1:25" ht="40.5" customHeight="1">
      <c r="A28" s="73"/>
      <c r="B28" s="490"/>
      <c r="C28" s="490"/>
      <c r="D28" s="490"/>
      <c r="E28" s="490"/>
      <c r="F28" s="490"/>
      <c r="G28" s="490"/>
      <c r="H28" s="490"/>
      <c r="I28" s="490"/>
      <c r="J28" s="490"/>
      <c r="K28" s="490"/>
      <c r="L28" s="120"/>
      <c r="M28" s="120"/>
    </row>
    <row r="29" spans="1:25" ht="40.5" customHeight="1">
      <c r="A29" s="73"/>
      <c r="B29" s="490"/>
      <c r="C29" s="490"/>
      <c r="D29" s="490"/>
      <c r="E29" s="490"/>
      <c r="F29" s="490"/>
      <c r="G29" s="490"/>
      <c r="H29" s="490"/>
      <c r="I29" s="490"/>
      <c r="J29" s="490"/>
      <c r="K29" s="490"/>
      <c r="L29" s="120"/>
      <c r="M29" s="120"/>
    </row>
    <row r="30" spans="1:25">
      <c r="B30" s="72" t="s">
        <v>347</v>
      </c>
      <c r="C30" s="47" t="s">
        <v>346</v>
      </c>
    </row>
  </sheetData>
  <sheetProtection sheet="1" formatCells="0" formatColumns="0" formatRows="0" insertColumns="0" insertRows="0" insertHyperlinks="0" deleteColumns="0" deleteRows="0" selectLockedCells="1" sort="0" autoFilter="0" pivotTables="0"/>
  <mergeCells count="22">
    <mergeCell ref="B29:K29"/>
    <mergeCell ref="X5:Y5"/>
    <mergeCell ref="A2:AA2"/>
    <mergeCell ref="AA5:AA7"/>
    <mergeCell ref="Z5:Z7"/>
    <mergeCell ref="K6:K7"/>
    <mergeCell ref="N6:N7"/>
    <mergeCell ref="L6:M6"/>
    <mergeCell ref="E5:M5"/>
    <mergeCell ref="V6:W6"/>
    <mergeCell ref="U6:U7"/>
    <mergeCell ref="O6:O7"/>
    <mergeCell ref="P6:T6"/>
    <mergeCell ref="O5:W5"/>
    <mergeCell ref="B28:K28"/>
    <mergeCell ref="B27:K27"/>
    <mergeCell ref="F6:J6"/>
    <mergeCell ref="A5:A7"/>
    <mergeCell ref="B5:B7"/>
    <mergeCell ref="C5:C7"/>
    <mergeCell ref="D6:D7"/>
    <mergeCell ref="E6:E7"/>
  </mergeCells>
  <phoneticPr fontId="4"/>
  <pageMargins left="0.39370078740157483" right="0.39370078740157483" top="0.74803149606299213" bottom="0.74803149606299213" header="0.31496062992125984" footer="0.31496062992125984"/>
  <pageSetup paperSize="8" scale="5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72256-A7CA-4157-8680-9C37D941ECC5}">
  <sheetPr codeName="Sheet8">
    <pageSetUpPr fitToPage="1"/>
  </sheetPr>
  <dimension ref="A1:AE42"/>
  <sheetViews>
    <sheetView workbookViewId="0"/>
  </sheetViews>
  <sheetFormatPr defaultColWidth="9" defaultRowHeight="13.2"/>
  <cols>
    <col min="1" max="1" width="6.6640625" style="47" customWidth="1"/>
    <col min="2" max="4" width="7.6640625" style="53" customWidth="1"/>
    <col min="5" max="5" width="5.33203125" style="53" customWidth="1"/>
    <col min="6" max="6" width="8.6640625" style="53" customWidth="1"/>
    <col min="7" max="8" width="7.6640625" style="53" customWidth="1"/>
    <col min="9" max="9" width="5.6640625" style="53" customWidth="1"/>
    <col min="10" max="10" width="7.6640625" style="53" customWidth="1"/>
    <col min="11" max="12" width="5.6640625" style="53" customWidth="1"/>
    <col min="13" max="13" width="9" style="53"/>
    <col min="14" max="15" width="12.6640625" style="53" customWidth="1"/>
    <col min="16" max="17" width="6" style="53" customWidth="1"/>
    <col min="18" max="18" width="8.6640625" style="53" customWidth="1"/>
    <col min="19" max="20" width="7.6640625" style="53" customWidth="1"/>
    <col min="21" max="21" width="5.6640625" style="53" customWidth="1"/>
    <col min="22" max="22" width="7.6640625" style="53" customWidth="1"/>
    <col min="23" max="24" width="5.6640625" style="53" customWidth="1"/>
    <col min="25" max="25" width="9" style="53"/>
    <col min="26" max="27" width="12.6640625" style="53" customWidth="1"/>
    <col min="28" max="29" width="6" style="53" customWidth="1"/>
    <col min="30" max="30" width="5.6640625" style="53" customWidth="1"/>
    <col min="31" max="31" width="9" style="53"/>
    <col min="32" max="32" width="4" style="53" customWidth="1"/>
    <col min="33" max="16384" width="9" style="53"/>
  </cols>
  <sheetData>
    <row r="1" spans="1:31">
      <c r="A1" s="47" t="s">
        <v>293</v>
      </c>
    </row>
    <row r="2" spans="1:31" ht="21" customHeight="1">
      <c r="A2" s="436" t="s">
        <v>440</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row>
    <row r="5" spans="1:31">
      <c r="A5" s="47" t="s">
        <v>294</v>
      </c>
      <c r="AE5" s="54"/>
    </row>
    <row r="6" spans="1:31" ht="20.25" customHeight="1">
      <c r="A6" s="522" t="s">
        <v>295</v>
      </c>
      <c r="B6" s="504" t="s">
        <v>183</v>
      </c>
      <c r="C6" s="504" t="s">
        <v>296</v>
      </c>
      <c r="D6" s="504" t="s">
        <v>1</v>
      </c>
      <c r="E6" s="504" t="s">
        <v>297</v>
      </c>
      <c r="F6" s="517" t="s">
        <v>298</v>
      </c>
      <c r="G6" s="518"/>
      <c r="H6" s="518"/>
      <c r="I6" s="518"/>
      <c r="J6" s="518"/>
      <c r="K6" s="518"/>
      <c r="L6" s="518"/>
      <c r="M6" s="518"/>
      <c r="N6" s="518"/>
      <c r="O6" s="518"/>
      <c r="P6" s="500"/>
      <c r="Q6" s="501"/>
      <c r="R6" s="517" t="s">
        <v>299</v>
      </c>
      <c r="S6" s="518"/>
      <c r="T6" s="518"/>
      <c r="U6" s="518"/>
      <c r="V6" s="518"/>
      <c r="W6" s="518"/>
      <c r="X6" s="518"/>
      <c r="Y6" s="518"/>
      <c r="Z6" s="518"/>
      <c r="AA6" s="518"/>
      <c r="AB6" s="500"/>
      <c r="AC6" s="501"/>
      <c r="AD6" s="523" t="s">
        <v>300</v>
      </c>
      <c r="AE6" s="504" t="s">
        <v>3</v>
      </c>
    </row>
    <row r="7" spans="1:31" s="55" customFormat="1" ht="20.25" customHeight="1">
      <c r="A7" s="507"/>
      <c r="B7" s="509"/>
      <c r="C7" s="509"/>
      <c r="D7" s="509"/>
      <c r="E7" s="509"/>
      <c r="F7" s="504" t="s">
        <v>301</v>
      </c>
      <c r="G7" s="504" t="s">
        <v>302</v>
      </c>
      <c r="H7" s="517" t="s">
        <v>303</v>
      </c>
      <c r="I7" s="518"/>
      <c r="J7" s="518"/>
      <c r="K7" s="518"/>
      <c r="L7" s="518"/>
      <c r="M7" s="504" t="s">
        <v>304</v>
      </c>
      <c r="N7" s="504" t="s">
        <v>305</v>
      </c>
      <c r="O7" s="504" t="s">
        <v>306</v>
      </c>
      <c r="P7" s="526" t="s">
        <v>449</v>
      </c>
      <c r="Q7" s="527"/>
      <c r="R7" s="504" t="s">
        <v>301</v>
      </c>
      <c r="S7" s="504" t="s">
        <v>302</v>
      </c>
      <c r="T7" s="517" t="s">
        <v>303</v>
      </c>
      <c r="U7" s="518"/>
      <c r="V7" s="518"/>
      <c r="W7" s="518"/>
      <c r="X7" s="518"/>
      <c r="Y7" s="504" t="s">
        <v>304</v>
      </c>
      <c r="Z7" s="504" t="s">
        <v>307</v>
      </c>
      <c r="AA7" s="504" t="s">
        <v>306</v>
      </c>
      <c r="AB7" s="526" t="s">
        <v>449</v>
      </c>
      <c r="AC7" s="527"/>
      <c r="AD7" s="524"/>
      <c r="AE7" s="509"/>
    </row>
    <row r="8" spans="1:31" s="55" customFormat="1" ht="20.25" customHeight="1">
      <c r="A8" s="507"/>
      <c r="B8" s="509"/>
      <c r="C8" s="509"/>
      <c r="D8" s="509"/>
      <c r="E8" s="509"/>
      <c r="F8" s="505"/>
      <c r="G8" s="507"/>
      <c r="H8" s="511" t="s">
        <v>308</v>
      </c>
      <c r="I8" s="512"/>
      <c r="J8" s="511" t="s">
        <v>309</v>
      </c>
      <c r="K8" s="512"/>
      <c r="L8" s="504" t="s">
        <v>310</v>
      </c>
      <c r="M8" s="507"/>
      <c r="N8" s="509"/>
      <c r="O8" s="509"/>
      <c r="P8" s="519" t="s">
        <v>13</v>
      </c>
      <c r="Q8" s="519" t="s">
        <v>448</v>
      </c>
      <c r="R8" s="505"/>
      <c r="S8" s="507"/>
      <c r="T8" s="511" t="s">
        <v>308</v>
      </c>
      <c r="U8" s="512"/>
      <c r="V8" s="511" t="s">
        <v>309</v>
      </c>
      <c r="W8" s="512"/>
      <c r="X8" s="504" t="s">
        <v>310</v>
      </c>
      <c r="Y8" s="507"/>
      <c r="Z8" s="509"/>
      <c r="AA8" s="509"/>
      <c r="AB8" s="519" t="s">
        <v>13</v>
      </c>
      <c r="AC8" s="519" t="s">
        <v>448</v>
      </c>
      <c r="AD8" s="524"/>
      <c r="AE8" s="509"/>
    </row>
    <row r="9" spans="1:31" s="55" customFormat="1" ht="20.25" customHeight="1">
      <c r="A9" s="507"/>
      <c r="B9" s="509"/>
      <c r="C9" s="509"/>
      <c r="D9" s="509"/>
      <c r="E9" s="509"/>
      <c r="F9" s="505"/>
      <c r="G9" s="507"/>
      <c r="H9" s="513"/>
      <c r="I9" s="514"/>
      <c r="J9" s="513"/>
      <c r="K9" s="514"/>
      <c r="L9" s="509"/>
      <c r="M9" s="507"/>
      <c r="N9" s="509"/>
      <c r="O9" s="509"/>
      <c r="P9" s="520"/>
      <c r="Q9" s="520"/>
      <c r="R9" s="505"/>
      <c r="S9" s="507"/>
      <c r="T9" s="513"/>
      <c r="U9" s="514"/>
      <c r="V9" s="513"/>
      <c r="W9" s="514"/>
      <c r="X9" s="509"/>
      <c r="Y9" s="507"/>
      <c r="Z9" s="509"/>
      <c r="AA9" s="509"/>
      <c r="AB9" s="520"/>
      <c r="AC9" s="520"/>
      <c r="AD9" s="524"/>
      <c r="AE9" s="509"/>
    </row>
    <row r="10" spans="1:31" s="55" customFormat="1" ht="20.25" customHeight="1">
      <c r="A10" s="508"/>
      <c r="B10" s="510"/>
      <c r="C10" s="510"/>
      <c r="D10" s="510"/>
      <c r="E10" s="510"/>
      <c r="F10" s="506"/>
      <c r="G10" s="508"/>
      <c r="H10" s="515"/>
      <c r="I10" s="516"/>
      <c r="J10" s="515"/>
      <c r="K10" s="516"/>
      <c r="L10" s="56"/>
      <c r="M10" s="508"/>
      <c r="N10" s="510"/>
      <c r="O10" s="510"/>
      <c r="P10" s="521"/>
      <c r="Q10" s="521"/>
      <c r="R10" s="506"/>
      <c r="S10" s="508"/>
      <c r="T10" s="515"/>
      <c r="U10" s="516"/>
      <c r="V10" s="515"/>
      <c r="W10" s="516"/>
      <c r="X10" s="57"/>
      <c r="Y10" s="508"/>
      <c r="Z10" s="510"/>
      <c r="AA10" s="510"/>
      <c r="AB10" s="521"/>
      <c r="AC10" s="521"/>
      <c r="AD10" s="525"/>
      <c r="AE10" s="510"/>
    </row>
    <row r="11" spans="1:31" s="63" customFormat="1" ht="103.5" customHeight="1">
      <c r="A11" s="58"/>
      <c r="B11" s="59" t="s">
        <v>311</v>
      </c>
      <c r="C11" s="59" t="s">
        <v>312</v>
      </c>
      <c r="D11" s="59" t="s">
        <v>311</v>
      </c>
      <c r="E11" s="60" t="s">
        <v>313</v>
      </c>
      <c r="F11" s="60" t="s">
        <v>314</v>
      </c>
      <c r="G11" s="61" t="s">
        <v>315</v>
      </c>
      <c r="H11" s="59" t="s">
        <v>316</v>
      </c>
      <c r="I11" s="59" t="s">
        <v>317</v>
      </c>
      <c r="J11" s="59" t="s">
        <v>318</v>
      </c>
      <c r="K11" s="59" t="s">
        <v>319</v>
      </c>
      <c r="L11" s="59" t="s">
        <v>320</v>
      </c>
      <c r="M11" s="61" t="s">
        <v>321</v>
      </c>
      <c r="N11" s="59"/>
      <c r="O11" s="59"/>
      <c r="P11" s="59"/>
      <c r="Q11" s="59"/>
      <c r="R11" s="60" t="s">
        <v>322</v>
      </c>
      <c r="S11" s="59" t="s">
        <v>323</v>
      </c>
      <c r="T11" s="59" t="s">
        <v>324</v>
      </c>
      <c r="U11" s="59" t="s">
        <v>325</v>
      </c>
      <c r="V11" s="59" t="s">
        <v>326</v>
      </c>
      <c r="W11" s="59" t="s">
        <v>327</v>
      </c>
      <c r="X11" s="59" t="s">
        <v>320</v>
      </c>
      <c r="Y11" s="61" t="s">
        <v>321</v>
      </c>
      <c r="Z11" s="59"/>
      <c r="AA11" s="59"/>
      <c r="AB11" s="59"/>
      <c r="AC11" s="59"/>
      <c r="AD11" s="59"/>
      <c r="AE11" s="62"/>
    </row>
    <row r="12" spans="1:31" s="63" customFormat="1" ht="30" customHeight="1">
      <c r="A12" s="195" t="str" cm="1">
        <f t="array" ref="A12">IFERROR(_xlfn._xlws.FILTER('様式１－１（新規分）'!A10:A24,'様式１－１（新規分）'!F10:F24="食品流通のグローバル化"),"")</f>
        <v/>
      </c>
      <c r="B12" s="196" t="str">
        <f>_xlfn.XLOOKUP(A12,'様式１－１（新規分）'!$A$10:$A$24,'様式１－１（新規分）'!$D$10:$D$24,"")&amp;""</f>
        <v/>
      </c>
      <c r="C12" s="153"/>
      <c r="D12" s="196" t="str">
        <f>_xlfn.XLOOKUP(A12,'様式１－１（新規分）'!$A$10:$A$24,'様式１－１（新規分）'!$I$10:$I$24,"")&amp;""</f>
        <v/>
      </c>
      <c r="E12" s="153"/>
      <c r="F12" s="198"/>
      <c r="G12" s="155"/>
      <c r="H12" s="153"/>
      <c r="I12" s="153"/>
      <c r="J12" s="153"/>
      <c r="K12" s="153"/>
      <c r="L12" s="153"/>
      <c r="M12" s="155"/>
      <c r="N12" s="153"/>
      <c r="O12" s="153"/>
      <c r="P12" s="162"/>
      <c r="Q12" s="162"/>
      <c r="R12" s="198"/>
      <c r="S12" s="155"/>
      <c r="T12" s="153"/>
      <c r="U12" s="153"/>
      <c r="V12" s="153"/>
      <c r="W12" s="153"/>
      <c r="X12" s="153"/>
      <c r="Y12" s="155"/>
      <c r="Z12" s="153"/>
      <c r="AA12" s="153"/>
      <c r="AB12" s="162"/>
      <c r="AC12" s="162"/>
      <c r="AD12" s="153"/>
      <c r="AE12" s="156"/>
    </row>
    <row r="13" spans="1:31" s="63" customFormat="1" ht="30" customHeight="1">
      <c r="A13" s="195"/>
      <c r="B13" s="196"/>
      <c r="C13" s="153"/>
      <c r="D13" s="196"/>
      <c r="E13" s="153"/>
      <c r="F13" s="198"/>
      <c r="G13" s="155"/>
      <c r="H13" s="153"/>
      <c r="I13" s="153"/>
      <c r="J13" s="153"/>
      <c r="K13" s="153"/>
      <c r="L13" s="153"/>
      <c r="M13" s="155"/>
      <c r="N13" s="153"/>
      <c r="O13" s="153"/>
      <c r="P13" s="162"/>
      <c r="Q13" s="162"/>
      <c r="R13" s="198"/>
      <c r="S13" s="155"/>
      <c r="T13" s="153"/>
      <c r="U13" s="153"/>
      <c r="V13" s="153"/>
      <c r="W13" s="153"/>
      <c r="X13" s="153"/>
      <c r="Y13" s="155"/>
      <c r="Z13" s="153"/>
      <c r="AA13" s="153"/>
      <c r="AB13" s="162"/>
      <c r="AC13" s="162"/>
      <c r="AD13" s="153"/>
      <c r="AE13" s="156"/>
    </row>
    <row r="14" spans="1:31" s="63" customFormat="1" ht="30" customHeight="1">
      <c r="A14" s="195"/>
      <c r="B14" s="196"/>
      <c r="C14" s="153"/>
      <c r="D14" s="196"/>
      <c r="E14" s="153"/>
      <c r="F14" s="198"/>
      <c r="G14" s="155"/>
      <c r="H14" s="153"/>
      <c r="I14" s="153"/>
      <c r="J14" s="153"/>
      <c r="K14" s="153"/>
      <c r="L14" s="153"/>
      <c r="M14" s="155"/>
      <c r="N14" s="153"/>
      <c r="O14" s="153"/>
      <c r="P14" s="162"/>
      <c r="Q14" s="162"/>
      <c r="R14" s="198"/>
      <c r="S14" s="155"/>
      <c r="T14" s="153"/>
      <c r="U14" s="153"/>
      <c r="V14" s="153"/>
      <c r="W14" s="153"/>
      <c r="X14" s="153"/>
      <c r="Y14" s="155"/>
      <c r="Z14" s="153"/>
      <c r="AA14" s="153"/>
      <c r="AB14" s="162"/>
      <c r="AC14" s="162"/>
      <c r="AD14" s="153"/>
      <c r="AE14" s="156"/>
    </row>
    <row r="15" spans="1:31" s="63" customFormat="1" ht="30" customHeight="1">
      <c r="A15" s="195"/>
      <c r="B15" s="196"/>
      <c r="C15" s="153"/>
      <c r="D15" s="196"/>
      <c r="E15" s="153"/>
      <c r="F15" s="198"/>
      <c r="G15" s="155"/>
      <c r="H15" s="153"/>
      <c r="I15" s="153"/>
      <c r="J15" s="153"/>
      <c r="K15" s="153"/>
      <c r="L15" s="153"/>
      <c r="M15" s="155"/>
      <c r="N15" s="153"/>
      <c r="O15" s="153"/>
      <c r="P15" s="162"/>
      <c r="Q15" s="162"/>
      <c r="R15" s="198"/>
      <c r="S15" s="155"/>
      <c r="T15" s="153"/>
      <c r="U15" s="153"/>
      <c r="V15" s="153"/>
      <c r="W15" s="153"/>
      <c r="X15" s="153"/>
      <c r="Y15" s="155"/>
      <c r="Z15" s="153"/>
      <c r="AA15" s="153"/>
      <c r="AB15" s="162"/>
      <c r="AC15" s="162"/>
      <c r="AD15" s="153"/>
      <c r="AE15" s="156"/>
    </row>
    <row r="16" spans="1:31" s="63" customFormat="1" ht="30" customHeight="1">
      <c r="A16" s="195"/>
      <c r="B16" s="196"/>
      <c r="C16" s="153"/>
      <c r="D16" s="196"/>
      <c r="E16" s="153"/>
      <c r="F16" s="198"/>
      <c r="G16" s="155"/>
      <c r="H16" s="153"/>
      <c r="I16" s="153"/>
      <c r="J16" s="153"/>
      <c r="K16" s="153"/>
      <c r="L16" s="153"/>
      <c r="M16" s="155"/>
      <c r="N16" s="153"/>
      <c r="O16" s="153"/>
      <c r="P16" s="162"/>
      <c r="Q16" s="162"/>
      <c r="R16" s="198"/>
      <c r="S16" s="155"/>
      <c r="T16" s="153"/>
      <c r="U16" s="153"/>
      <c r="V16" s="153"/>
      <c r="W16" s="153"/>
      <c r="X16" s="153"/>
      <c r="Y16" s="155"/>
      <c r="Z16" s="153"/>
      <c r="AA16" s="153"/>
      <c r="AB16" s="162"/>
      <c r="AC16" s="162"/>
      <c r="AD16" s="153"/>
      <c r="AE16" s="156"/>
    </row>
    <row r="17" spans="1:31" s="63" customFormat="1" ht="30" customHeight="1">
      <c r="A17" s="195"/>
      <c r="B17" s="196"/>
      <c r="C17" s="153"/>
      <c r="D17" s="196"/>
      <c r="E17" s="153"/>
      <c r="F17" s="198"/>
      <c r="G17" s="155"/>
      <c r="H17" s="153"/>
      <c r="I17" s="153"/>
      <c r="J17" s="153"/>
      <c r="K17" s="153"/>
      <c r="L17" s="153"/>
      <c r="M17" s="155"/>
      <c r="N17" s="153"/>
      <c r="O17" s="153"/>
      <c r="P17" s="162"/>
      <c r="Q17" s="162"/>
      <c r="R17" s="198"/>
      <c r="S17" s="155"/>
      <c r="T17" s="153"/>
      <c r="U17" s="153"/>
      <c r="V17" s="153"/>
      <c r="W17" s="153"/>
      <c r="X17" s="153"/>
      <c r="Y17" s="155"/>
      <c r="Z17" s="153"/>
      <c r="AA17" s="153"/>
      <c r="AB17" s="162"/>
      <c r="AC17" s="162"/>
      <c r="AD17" s="153"/>
      <c r="AE17" s="156"/>
    </row>
    <row r="18" spans="1:31" s="63" customFormat="1" ht="30" customHeight="1">
      <c r="A18" s="195"/>
      <c r="B18" s="196"/>
      <c r="C18" s="153"/>
      <c r="D18" s="196"/>
      <c r="E18" s="153"/>
      <c r="F18" s="198"/>
      <c r="G18" s="155"/>
      <c r="H18" s="153"/>
      <c r="I18" s="153"/>
      <c r="J18" s="153"/>
      <c r="K18" s="153"/>
      <c r="L18" s="153"/>
      <c r="M18" s="155"/>
      <c r="N18" s="153"/>
      <c r="O18" s="153"/>
      <c r="P18" s="162"/>
      <c r="Q18" s="162"/>
      <c r="R18" s="198"/>
      <c r="S18" s="155"/>
      <c r="T18" s="153"/>
      <c r="U18" s="153"/>
      <c r="V18" s="153"/>
      <c r="W18" s="153"/>
      <c r="X18" s="153"/>
      <c r="Y18" s="155"/>
      <c r="Z18" s="153"/>
      <c r="AA18" s="153"/>
      <c r="AB18" s="162"/>
      <c r="AC18" s="162"/>
      <c r="AD18" s="153"/>
      <c r="AE18" s="156"/>
    </row>
    <row r="19" spans="1:31" s="63" customFormat="1" ht="30" customHeight="1">
      <c r="A19" s="195"/>
      <c r="B19" s="196"/>
      <c r="C19" s="153"/>
      <c r="D19" s="196"/>
      <c r="E19" s="153"/>
      <c r="F19" s="198"/>
      <c r="G19" s="155"/>
      <c r="H19" s="153"/>
      <c r="I19" s="153"/>
      <c r="J19" s="153"/>
      <c r="K19" s="153"/>
      <c r="L19" s="153"/>
      <c r="M19" s="155"/>
      <c r="N19" s="153"/>
      <c r="O19" s="153"/>
      <c r="P19" s="162"/>
      <c r="Q19" s="162"/>
      <c r="R19" s="198"/>
      <c r="S19" s="155"/>
      <c r="T19" s="153"/>
      <c r="U19" s="153"/>
      <c r="V19" s="153"/>
      <c r="W19" s="153"/>
      <c r="X19" s="153"/>
      <c r="Y19" s="155"/>
      <c r="Z19" s="153"/>
      <c r="AA19" s="153"/>
      <c r="AB19" s="162"/>
      <c r="AC19" s="162"/>
      <c r="AD19" s="153"/>
      <c r="AE19" s="156"/>
    </row>
    <row r="20" spans="1:31" s="63" customFormat="1" ht="30" customHeight="1">
      <c r="A20" s="195"/>
      <c r="B20" s="196"/>
      <c r="C20" s="153"/>
      <c r="D20" s="196"/>
      <c r="E20" s="153"/>
      <c r="F20" s="198"/>
      <c r="G20" s="155"/>
      <c r="H20" s="153"/>
      <c r="I20" s="153"/>
      <c r="J20" s="153"/>
      <c r="K20" s="153"/>
      <c r="L20" s="153"/>
      <c r="M20" s="155"/>
      <c r="N20" s="153"/>
      <c r="O20" s="153"/>
      <c r="P20" s="162"/>
      <c r="Q20" s="162"/>
      <c r="R20" s="198"/>
      <c r="S20" s="155"/>
      <c r="T20" s="153"/>
      <c r="U20" s="153"/>
      <c r="V20" s="153"/>
      <c r="W20" s="153"/>
      <c r="X20" s="153"/>
      <c r="Y20" s="155"/>
      <c r="Z20" s="153"/>
      <c r="AA20" s="153"/>
      <c r="AB20" s="162"/>
      <c r="AC20" s="162"/>
      <c r="AD20" s="153"/>
      <c r="AE20" s="156"/>
    </row>
    <row r="21" spans="1:31" s="63" customFormat="1" ht="30" customHeight="1">
      <c r="A21" s="195"/>
      <c r="B21" s="196"/>
      <c r="C21" s="153"/>
      <c r="D21" s="196"/>
      <c r="E21" s="153"/>
      <c r="F21" s="198"/>
      <c r="G21" s="155"/>
      <c r="H21" s="153"/>
      <c r="I21" s="153"/>
      <c r="J21" s="153"/>
      <c r="K21" s="153"/>
      <c r="L21" s="153"/>
      <c r="M21" s="155"/>
      <c r="N21" s="153"/>
      <c r="O21" s="153"/>
      <c r="P21" s="162"/>
      <c r="Q21" s="162"/>
      <c r="R21" s="198"/>
      <c r="S21" s="155"/>
      <c r="T21" s="153"/>
      <c r="U21" s="153"/>
      <c r="V21" s="153"/>
      <c r="W21" s="153"/>
      <c r="X21" s="153"/>
      <c r="Y21" s="155"/>
      <c r="Z21" s="153"/>
      <c r="AA21" s="153"/>
      <c r="AB21" s="162"/>
      <c r="AC21" s="162"/>
      <c r="AD21" s="153"/>
      <c r="AE21" s="156"/>
    </row>
    <row r="22" spans="1:31" s="63" customFormat="1" ht="30" customHeight="1">
      <c r="A22" s="195"/>
      <c r="B22" s="197"/>
      <c r="C22" s="154"/>
      <c r="D22" s="197"/>
      <c r="E22" s="154"/>
      <c r="F22" s="199"/>
      <c r="G22" s="154"/>
      <c r="H22" s="154"/>
      <c r="I22" s="154"/>
      <c r="J22" s="154"/>
      <c r="K22" s="154"/>
      <c r="L22" s="154"/>
      <c r="M22" s="154"/>
      <c r="N22" s="154"/>
      <c r="O22" s="154"/>
      <c r="P22" s="162"/>
      <c r="Q22" s="162"/>
      <c r="R22" s="199"/>
      <c r="S22" s="154"/>
      <c r="T22" s="154"/>
      <c r="U22" s="154"/>
      <c r="V22" s="154"/>
      <c r="W22" s="154"/>
      <c r="X22" s="154"/>
      <c r="Y22" s="154"/>
      <c r="Z22" s="154"/>
      <c r="AA22" s="154"/>
      <c r="AB22" s="162"/>
      <c r="AC22" s="162"/>
      <c r="AD22" s="154"/>
      <c r="AE22" s="154"/>
    </row>
    <row r="23" spans="1:31" s="63" customFormat="1">
      <c r="A23" s="502" t="s">
        <v>328</v>
      </c>
      <c r="B23" s="502"/>
      <c r="C23" s="53" t="s">
        <v>329</v>
      </c>
      <c r="D23" s="53"/>
      <c r="E23" s="53"/>
      <c r="F23" s="53"/>
      <c r="G23" s="53"/>
      <c r="H23" s="53"/>
      <c r="I23" s="53"/>
      <c r="J23" s="53"/>
      <c r="K23" s="53"/>
      <c r="L23" s="64"/>
      <c r="M23" s="64"/>
      <c r="N23" s="64"/>
      <c r="O23" s="64"/>
      <c r="P23" s="64"/>
      <c r="Q23" s="64"/>
      <c r="S23" s="64"/>
      <c r="T23" s="64"/>
      <c r="U23" s="64"/>
      <c r="V23" s="64"/>
      <c r="W23" s="64"/>
      <c r="X23" s="64"/>
      <c r="Y23" s="64"/>
      <c r="Z23" s="64"/>
      <c r="AA23" s="64"/>
      <c r="AB23" s="64"/>
      <c r="AC23" s="64"/>
      <c r="AD23" s="64"/>
      <c r="AE23" s="64"/>
    </row>
    <row r="24" spans="1:31">
      <c r="A24" s="53"/>
      <c r="B24" s="65">
        <v>2</v>
      </c>
      <c r="C24" s="66" t="s">
        <v>330</v>
      </c>
    </row>
    <row r="25" spans="1:31">
      <c r="A25" s="53"/>
      <c r="B25" s="53">
        <v>3</v>
      </c>
      <c r="C25" s="53" t="s">
        <v>331</v>
      </c>
    </row>
    <row r="26" spans="1:31">
      <c r="A26" s="53"/>
      <c r="B26" s="53">
        <v>4</v>
      </c>
      <c r="C26" s="53" t="s">
        <v>332</v>
      </c>
    </row>
    <row r="27" spans="1:31" ht="13.5" customHeight="1">
      <c r="A27" s="53"/>
      <c r="B27" s="65">
        <v>5</v>
      </c>
      <c r="C27" s="53" t="s">
        <v>333</v>
      </c>
    </row>
    <row r="28" spans="1:31">
      <c r="A28" s="53"/>
      <c r="B28" s="65">
        <v>6</v>
      </c>
      <c r="C28" s="53" t="s">
        <v>334</v>
      </c>
      <c r="E28" s="67"/>
      <c r="F28" s="67"/>
      <c r="G28" s="67"/>
      <c r="H28" s="67"/>
      <c r="I28" s="67"/>
      <c r="J28" s="67"/>
      <c r="K28" s="67"/>
    </row>
    <row r="29" spans="1:31">
      <c r="A29" s="53"/>
      <c r="C29" s="53" t="s">
        <v>335</v>
      </c>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row>
    <row r="30" spans="1:31">
      <c r="A30" s="53"/>
      <c r="B30" s="53">
        <v>7</v>
      </c>
      <c r="C30" s="53" t="s">
        <v>336</v>
      </c>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row>
    <row r="31" spans="1:31">
      <c r="A31" s="53"/>
      <c r="B31" s="53">
        <v>8</v>
      </c>
      <c r="C31" s="53" t="s">
        <v>337</v>
      </c>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row>
    <row r="32" spans="1:31">
      <c r="A32" s="53"/>
      <c r="C32" s="53" t="s">
        <v>338</v>
      </c>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row>
    <row r="33" spans="1:31">
      <c r="A33" s="53"/>
      <c r="B33" s="53">
        <v>9</v>
      </c>
      <c r="C33" s="47" t="s">
        <v>339</v>
      </c>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c r="A34" s="53"/>
      <c r="B34" s="53">
        <v>10</v>
      </c>
      <c r="C34" s="53" t="s">
        <v>340</v>
      </c>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c r="A35" s="53"/>
      <c r="C35" s="53" t="s">
        <v>341</v>
      </c>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row>
    <row r="36" spans="1:31" s="47" customFormat="1">
      <c r="B36" s="68">
        <v>11</v>
      </c>
      <c r="C36" s="68" t="s">
        <v>342</v>
      </c>
    </row>
    <row r="37" spans="1:31" s="47" customFormat="1">
      <c r="B37" s="68"/>
      <c r="C37" s="68" t="s">
        <v>343</v>
      </c>
    </row>
    <row r="38" spans="1:31" s="47" customFormat="1"/>
    <row r="39" spans="1:31" s="47" customFormat="1">
      <c r="A39" s="47" t="s">
        <v>344</v>
      </c>
    </row>
    <row r="40" spans="1:31" s="47" customFormat="1" ht="36.75" customHeight="1">
      <c r="A40" s="69" t="s">
        <v>295</v>
      </c>
      <c r="B40" s="490" t="s">
        <v>345</v>
      </c>
      <c r="C40" s="490"/>
      <c r="D40" s="490"/>
      <c r="E40" s="490"/>
      <c r="F40" s="490"/>
      <c r="G40" s="490"/>
      <c r="H40" s="490"/>
      <c r="I40" s="490"/>
      <c r="J40" s="490"/>
      <c r="K40" s="490"/>
    </row>
    <row r="41" spans="1:31" s="47" customFormat="1" ht="77.099999999999994" customHeight="1">
      <c r="A41" s="70"/>
      <c r="B41" s="503"/>
      <c r="C41" s="503"/>
      <c r="D41" s="503"/>
      <c r="E41" s="503"/>
      <c r="F41" s="503"/>
      <c r="G41" s="503"/>
      <c r="H41" s="503"/>
      <c r="I41" s="503"/>
      <c r="J41" s="503"/>
      <c r="K41" s="503"/>
    </row>
    <row r="42" spans="1:31" s="47" customFormat="1">
      <c r="A42" s="68"/>
      <c r="B42" s="68"/>
      <c r="C42" s="68"/>
      <c r="D42" s="68"/>
      <c r="E42" s="68"/>
      <c r="F42" s="68"/>
      <c r="G42" s="68"/>
      <c r="H42" s="68"/>
      <c r="I42" s="68"/>
      <c r="J42" s="68"/>
      <c r="K42" s="68"/>
    </row>
  </sheetData>
  <sheetProtection selectLockedCells="1"/>
  <protectedRanges>
    <protectedRange sqref="F11:F22 R11:R23" name="範囲6"/>
    <protectedRange sqref="E11:E22" name="範囲4"/>
  </protectedRanges>
  <mergeCells count="41">
    <mergeCell ref="AC8:AC10"/>
    <mergeCell ref="R6:AC6"/>
    <mergeCell ref="A2:AE2"/>
    <mergeCell ref="A6:A10"/>
    <mergeCell ref="B6:B10"/>
    <mergeCell ref="C6:C10"/>
    <mergeCell ref="D6:D10"/>
    <mergeCell ref="E6:E10"/>
    <mergeCell ref="AD6:AD10"/>
    <mergeCell ref="AE6:AE10"/>
    <mergeCell ref="P7:Q7"/>
    <mergeCell ref="P8:P10"/>
    <mergeCell ref="Q8:Q10"/>
    <mergeCell ref="F6:Q6"/>
    <mergeCell ref="AB7:AC7"/>
    <mergeCell ref="AB8:AB10"/>
    <mergeCell ref="Z7:Z10"/>
    <mergeCell ref="AA7:AA10"/>
    <mergeCell ref="T8:U9"/>
    <mergeCell ref="V8:W9"/>
    <mergeCell ref="X8:X9"/>
    <mergeCell ref="T10:U10"/>
    <mergeCell ref="V10:W10"/>
    <mergeCell ref="T7:X7"/>
    <mergeCell ref="Y7:Y10"/>
    <mergeCell ref="A23:B23"/>
    <mergeCell ref="B40:K40"/>
    <mergeCell ref="B41:K41"/>
    <mergeCell ref="R7:R10"/>
    <mergeCell ref="S7:S10"/>
    <mergeCell ref="O7:O10"/>
    <mergeCell ref="H8:I9"/>
    <mergeCell ref="J8:K9"/>
    <mergeCell ref="L8:L9"/>
    <mergeCell ref="H10:I10"/>
    <mergeCell ref="J10:K10"/>
    <mergeCell ref="F7:F10"/>
    <mergeCell ref="G7:G10"/>
    <mergeCell ref="H7:L7"/>
    <mergeCell ref="M7:M10"/>
    <mergeCell ref="N7:N10"/>
  </mergeCells>
  <phoneticPr fontId="4"/>
  <dataValidations disablePrompts="1" count="1">
    <dataValidation type="list" allowBlank="1" showInputMessage="1" showErrorMessage="1" sqref="R23" xr:uid="{D22AD3C1-60A1-4C2F-86EA-DD65B40240D8}">
      <formula1>INDIRECT(#REF!)</formula1>
    </dataValidation>
  </dataValidations>
  <printOptions horizontalCentered="1"/>
  <pageMargins left="0.39370078740157483" right="0.39370078740157483" top="0.74803149606299213" bottom="0.74803149606299213" header="0.31496062992125984" footer="0.31496062992125984"/>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54EAF-376B-404F-AC65-055631B79796}">
  <sheetPr codeName="Sheet9">
    <tabColor theme="1"/>
    <pageSetUpPr fitToPage="1"/>
  </sheetPr>
  <dimension ref="A1:K64"/>
  <sheetViews>
    <sheetView workbookViewId="0">
      <selection activeCell="M15" sqref="M15"/>
    </sheetView>
  </sheetViews>
  <sheetFormatPr defaultColWidth="9" defaultRowHeight="13.2"/>
  <cols>
    <col min="1" max="1" width="14.6640625" style="267" customWidth="1"/>
    <col min="2" max="2" width="6.6640625" style="267" customWidth="1"/>
    <col min="3" max="4" width="16.6640625" style="267" customWidth="1"/>
    <col min="5" max="5" width="6.6640625" style="267" hidden="1" customWidth="1"/>
    <col min="6" max="7" width="16.6640625" style="267" hidden="1" customWidth="1"/>
    <col min="8" max="11" width="16.6640625" style="267" customWidth="1"/>
    <col min="12" max="12" width="4.88671875" style="267" customWidth="1"/>
    <col min="13" max="16384" width="9" style="267"/>
  </cols>
  <sheetData>
    <row r="1" spans="1:11" ht="20.100000000000001" customHeight="1">
      <c r="A1" s="267" t="s">
        <v>216</v>
      </c>
    </row>
    <row r="2" spans="1:11" s="268" customFormat="1" ht="20.100000000000001" customHeight="1">
      <c r="A2" s="528" t="s">
        <v>497</v>
      </c>
      <c r="B2" s="528"/>
      <c r="C2" s="528"/>
      <c r="D2" s="528"/>
      <c r="E2" s="528"/>
      <c r="F2" s="528"/>
      <c r="G2" s="528"/>
      <c r="H2" s="528"/>
      <c r="I2" s="528"/>
      <c r="J2" s="528"/>
      <c r="K2" s="528"/>
    </row>
    <row r="3" spans="1:11" s="269" customFormat="1" ht="20.100000000000001" customHeight="1">
      <c r="A3" s="529" t="s">
        <v>217</v>
      </c>
      <c r="B3" s="529"/>
      <c r="C3" s="529"/>
      <c r="D3" s="529"/>
      <c r="E3" s="529"/>
      <c r="F3" s="529"/>
      <c r="G3" s="529"/>
      <c r="H3" s="529"/>
      <c r="I3" s="529"/>
      <c r="J3" s="529"/>
      <c r="K3" s="529"/>
    </row>
    <row r="4" spans="1:11" s="269" customFormat="1" ht="20.100000000000001" customHeight="1"/>
    <row r="5" spans="1:11" s="268" customFormat="1" ht="20.100000000000001" customHeight="1" thickBot="1">
      <c r="A5" s="270"/>
      <c r="J5" s="271"/>
      <c r="K5" s="272" t="s">
        <v>218</v>
      </c>
    </row>
    <row r="6" spans="1:11" s="268" customFormat="1" ht="30" customHeight="1">
      <c r="A6" s="530" t="s">
        <v>219</v>
      </c>
      <c r="B6" s="532" t="s">
        <v>220</v>
      </c>
      <c r="C6" s="533"/>
      <c r="D6" s="533"/>
      <c r="E6" s="532" t="s">
        <v>69</v>
      </c>
      <c r="F6" s="533"/>
      <c r="G6" s="534"/>
      <c r="H6" s="535" t="s">
        <v>221</v>
      </c>
      <c r="I6" s="536"/>
      <c r="J6" s="537" t="s">
        <v>222</v>
      </c>
      <c r="K6" s="538"/>
    </row>
    <row r="7" spans="1:11" s="268" customFormat="1" ht="20.100000000000001" customHeight="1">
      <c r="A7" s="531"/>
      <c r="B7" s="541" t="s">
        <v>223</v>
      </c>
      <c r="C7" s="542" t="s">
        <v>224</v>
      </c>
      <c r="D7" s="273"/>
      <c r="E7" s="541" t="s">
        <v>223</v>
      </c>
      <c r="F7" s="542" t="s">
        <v>224</v>
      </c>
      <c r="G7" s="273"/>
      <c r="H7" s="543" t="s">
        <v>225</v>
      </c>
      <c r="I7" s="274"/>
      <c r="J7" s="539"/>
      <c r="K7" s="540"/>
    </row>
    <row r="8" spans="1:11" s="268" customFormat="1" ht="20.100000000000001" customHeight="1">
      <c r="A8" s="531"/>
      <c r="B8" s="541"/>
      <c r="C8" s="542"/>
      <c r="D8" s="546" t="s">
        <v>226</v>
      </c>
      <c r="E8" s="541"/>
      <c r="F8" s="542"/>
      <c r="G8" s="546" t="s">
        <v>226</v>
      </c>
      <c r="H8" s="544"/>
      <c r="I8" s="548" t="s">
        <v>226</v>
      </c>
      <c r="J8" s="539"/>
      <c r="K8" s="540"/>
    </row>
    <row r="9" spans="1:11" s="268" customFormat="1" ht="20.100000000000001" customHeight="1" thickBot="1">
      <c r="A9" s="531"/>
      <c r="B9" s="541"/>
      <c r="C9" s="542"/>
      <c r="D9" s="547"/>
      <c r="E9" s="541"/>
      <c r="F9" s="542"/>
      <c r="G9" s="547"/>
      <c r="H9" s="545"/>
      <c r="I9" s="549"/>
      <c r="J9" s="275"/>
      <c r="K9" s="276" t="s">
        <v>226</v>
      </c>
    </row>
    <row r="10" spans="1:11" s="268" customFormat="1" ht="22.5" customHeight="1" thickBot="1">
      <c r="A10" s="277" t="s">
        <v>227</v>
      </c>
      <c r="B10" s="278">
        <f>COUNTIFS('様式１－１（新規分）'!$C$10:$C$24,$A10,'様式１－１（新規分）'!$A$10:$A$24,"産*")</f>
        <v>0</v>
      </c>
      <c r="C10" s="279">
        <f>SUMIFS('様式１－１（新規分）'!$R$10:$R$24,'様式１－１（新規分）'!$C$10:$C$24,$A10,'様式１－１（新規分）'!$A$10:$A$24,"産*")</f>
        <v>0</v>
      </c>
      <c r="D10" s="279">
        <f>SUMIFS('様式１－１（新規分）'!$S$10:$S$24,'様式１－１（新規分）'!$C$10:$C$24,$A10,'様式１－１（新規分）'!$A$10:$A$24,"産*")</f>
        <v>0</v>
      </c>
      <c r="E10" s="278">
        <f>COUNTIFS('様式１－１（新規分）'!$C$10:$C$24,$A10,'様式１－１（新規分）'!$A$10:$A$24,"食*")</f>
        <v>0</v>
      </c>
      <c r="F10" s="279">
        <f>SUMIFS('様式１－１（新規分）'!$R$10:$R$24,'様式１－１（新規分）'!$C$10:$C$24,$A10,'様式１－１（新規分）'!$A$10:$A$24,"食*")</f>
        <v>0</v>
      </c>
      <c r="G10" s="279">
        <f>SUMIFS('様式１－１（新規分）'!$S$10:$S$24,'様式１－１（新規分）'!$C$10:$C$24,$A10,'様式１－１（新規分）'!$A$10:$A$24,"食*")</f>
        <v>0</v>
      </c>
      <c r="H10" s="278">
        <f>SUMIF(様式４!$F$35:$F$155,$A10,様式４!$D$57:$D$177)*1000</f>
        <v>0</v>
      </c>
      <c r="I10" s="280">
        <f t="shared" ref="I10:I16" si="0">ROUNDDOWN(H10/2,-3)</f>
        <v>0</v>
      </c>
      <c r="J10" s="281">
        <f t="shared" ref="J10:J16" si="1">SUMIF($B$7:$I$7,"事業費",B10:I10)</f>
        <v>0</v>
      </c>
      <c r="K10" s="280">
        <f t="shared" ref="K10:K16" si="2">SUMIF($B$8:$I$8,$K$9,B10:I10)</f>
        <v>0</v>
      </c>
    </row>
    <row r="11" spans="1:11" s="268" customFormat="1" ht="22.5" customHeight="1">
      <c r="A11" s="282" t="s">
        <v>228</v>
      </c>
      <c r="B11" s="283">
        <f>COUNTIFS('様式１－１（新規分）'!$C$10:$C$24,$A11,'様式１－１（新規分）'!$A$10:$A$24,"産*")</f>
        <v>0</v>
      </c>
      <c r="C11" s="284">
        <f>SUMIFS('様式１－１（新規分）'!$R$10:$R$24,'様式１－１（新規分）'!$C$10:$C$24,$A11,'様式１－１（新規分）'!$A$10:$A$24,"産*")</f>
        <v>0</v>
      </c>
      <c r="D11" s="284">
        <f>SUMIFS('様式１－１（新規分）'!$S$10:$S$24,'様式１－１（新規分）'!$C$10:$C$24,$A11,'様式１－１（新規分）'!$A$10:$A$24,"産*")</f>
        <v>0</v>
      </c>
      <c r="E11" s="283">
        <f>COUNTIFS('様式１－１（新規分）'!$C$10:$C$24,$A11,'様式１－１（新規分）'!$A$10:$A$24,"食*")</f>
        <v>0</v>
      </c>
      <c r="F11" s="284">
        <f>SUMIFS('様式１－１（新規分）'!$R$10:$R$24,'様式１－１（新規分）'!$C$10:$C$24,$A11,'様式１－１（新規分）'!$A$10:$A$24,"食*")</f>
        <v>0</v>
      </c>
      <c r="G11" s="284">
        <f>SUMIFS('様式１－１（新規分）'!$S$10:$S$24,'様式１－１（新規分）'!$C$10:$C$24,$A11,'様式１－１（新規分）'!$A$10:$A$24,"食*")</f>
        <v>0</v>
      </c>
      <c r="H11" s="283">
        <f>SUMIF(様式４!$F$35:$F$155,$A11,様式４!$D$57:$D$177)*1000</f>
        <v>0</v>
      </c>
      <c r="I11" s="285">
        <f t="shared" si="0"/>
        <v>0</v>
      </c>
      <c r="J11" s="286">
        <f t="shared" si="1"/>
        <v>0</v>
      </c>
      <c r="K11" s="285">
        <f t="shared" si="2"/>
        <v>0</v>
      </c>
    </row>
    <row r="12" spans="1:11" s="268" customFormat="1" ht="22.5" customHeight="1">
      <c r="A12" s="282" t="s">
        <v>229</v>
      </c>
      <c r="B12" s="283">
        <f>COUNTIFS('様式１－１（新規分）'!$C$10:$C$24,$A12,'様式１－１（新規分）'!$A$10:$A$24,"産*")</f>
        <v>0</v>
      </c>
      <c r="C12" s="284">
        <f>SUMIFS('様式１－１（新規分）'!$R$10:$R$24,'様式１－１（新規分）'!$C$10:$C$24,$A12,'様式１－１（新規分）'!$A$10:$A$24,"産*")</f>
        <v>0</v>
      </c>
      <c r="D12" s="284">
        <f>SUMIFS('様式１－１（新規分）'!$S$10:$S$24,'様式１－１（新規分）'!$C$10:$C$24,$A12,'様式１－１（新規分）'!$A$10:$A$24,"産*")</f>
        <v>0</v>
      </c>
      <c r="E12" s="283">
        <f>COUNTIFS('様式１－１（新規分）'!$C$10:$C$24,$A12,'様式１－１（新規分）'!$A$10:$A$24,"食*")</f>
        <v>0</v>
      </c>
      <c r="F12" s="284">
        <f>SUMIFS('様式１－１（新規分）'!$R$10:$R$24,'様式１－１（新規分）'!$C$10:$C$24,$A12,'様式１－１（新規分）'!$A$10:$A$24,"食*")</f>
        <v>0</v>
      </c>
      <c r="G12" s="284">
        <f>SUMIFS('様式１－１（新規分）'!$S$10:$S$24,'様式１－１（新規分）'!$C$10:$C$24,$A12,'様式１－１（新規分）'!$A$10:$A$24,"食*")</f>
        <v>0</v>
      </c>
      <c r="H12" s="283">
        <f>SUMIF(様式４!$F$35:$F$155,$A12,様式４!$D$57:$D$177)*1000</f>
        <v>0</v>
      </c>
      <c r="I12" s="285">
        <f t="shared" si="0"/>
        <v>0</v>
      </c>
      <c r="J12" s="286">
        <f t="shared" si="1"/>
        <v>0</v>
      </c>
      <c r="K12" s="285">
        <f t="shared" si="2"/>
        <v>0</v>
      </c>
    </row>
    <row r="13" spans="1:11" s="268" customFormat="1" ht="22.5" customHeight="1">
      <c r="A13" s="282" t="s">
        <v>230</v>
      </c>
      <c r="B13" s="283">
        <f>COUNTIFS('様式１－１（新規分）'!$C$10:$C$24,$A13,'様式１－１（新規分）'!$A$10:$A$24,"産*")</f>
        <v>0</v>
      </c>
      <c r="C13" s="284">
        <f>SUMIFS('様式１－１（新規分）'!$R$10:$R$24,'様式１－１（新規分）'!$C$10:$C$24,$A13,'様式１－１（新規分）'!$A$10:$A$24,"産*")</f>
        <v>0</v>
      </c>
      <c r="D13" s="284">
        <f>SUMIFS('様式１－１（新規分）'!$S$10:$S$24,'様式１－１（新規分）'!$C$10:$C$24,$A13,'様式１－１（新規分）'!$A$10:$A$24,"産*")</f>
        <v>0</v>
      </c>
      <c r="E13" s="283">
        <f>COUNTIFS('様式１－１（新規分）'!$C$10:$C$24,$A13,'様式１－１（新規分）'!$A$10:$A$24,"食*")</f>
        <v>0</v>
      </c>
      <c r="F13" s="284">
        <f>SUMIFS('様式１－１（新規分）'!$R$10:$R$24,'様式１－１（新規分）'!$C$10:$C$24,$A13,'様式１－１（新規分）'!$A$10:$A$24,"食*")</f>
        <v>0</v>
      </c>
      <c r="G13" s="284">
        <f>SUMIFS('様式１－１（新規分）'!$S$10:$S$24,'様式１－１（新規分）'!$C$10:$C$24,$A13,'様式１－１（新規分）'!$A$10:$A$24,"食*")</f>
        <v>0</v>
      </c>
      <c r="H13" s="283">
        <f>SUMIF(様式４!$F$35:$F$155,$A13,様式４!$D$57:$D$177)*1000</f>
        <v>0</v>
      </c>
      <c r="I13" s="285">
        <f t="shared" si="0"/>
        <v>0</v>
      </c>
      <c r="J13" s="286">
        <f t="shared" si="1"/>
        <v>0</v>
      </c>
      <c r="K13" s="285">
        <f t="shared" si="2"/>
        <v>0</v>
      </c>
    </row>
    <row r="14" spans="1:11" s="268" customFormat="1" ht="22.5" customHeight="1">
      <c r="A14" s="282" t="s">
        <v>231</v>
      </c>
      <c r="B14" s="283">
        <f>COUNTIFS('様式１－１（新規分）'!$C$10:$C$24,$A14,'様式１－１（新規分）'!$A$10:$A$24,"産*")</f>
        <v>0</v>
      </c>
      <c r="C14" s="284">
        <f>SUMIFS('様式１－１（新規分）'!$R$10:$R$24,'様式１－１（新規分）'!$C$10:$C$24,$A14,'様式１－１（新規分）'!$A$10:$A$24,"産*")</f>
        <v>0</v>
      </c>
      <c r="D14" s="284">
        <f>SUMIFS('様式１－１（新規分）'!$S$10:$S$24,'様式１－１（新規分）'!$C$10:$C$24,$A14,'様式１－１（新規分）'!$A$10:$A$24,"産*")</f>
        <v>0</v>
      </c>
      <c r="E14" s="283">
        <f>COUNTIFS('様式１－１（新規分）'!$C$10:$C$24,$A14,'様式１－１（新規分）'!$A$10:$A$24,"食*")</f>
        <v>0</v>
      </c>
      <c r="F14" s="284">
        <f>SUMIFS('様式１－１（新規分）'!$R$10:$R$24,'様式１－１（新規分）'!$C$10:$C$24,$A14,'様式１－１（新規分）'!$A$10:$A$24,"食*")</f>
        <v>0</v>
      </c>
      <c r="G14" s="284">
        <f>SUMIFS('様式１－１（新規分）'!$S$10:$S$24,'様式１－１（新規分）'!$C$10:$C$24,$A14,'様式１－１（新規分）'!$A$10:$A$24,"食*")</f>
        <v>0</v>
      </c>
      <c r="H14" s="283">
        <f>SUMIF(様式４!$F$35:$F$155,$A14,様式４!$D$57:$D$177)*1000</f>
        <v>0</v>
      </c>
      <c r="I14" s="285">
        <f t="shared" si="0"/>
        <v>0</v>
      </c>
      <c r="J14" s="286">
        <f t="shared" si="1"/>
        <v>0</v>
      </c>
      <c r="K14" s="285">
        <f t="shared" si="2"/>
        <v>0</v>
      </c>
    </row>
    <row r="15" spans="1:11" s="268" customFormat="1" ht="22.5" customHeight="1">
      <c r="A15" s="282" t="s">
        <v>232</v>
      </c>
      <c r="B15" s="283">
        <f>COUNTIFS('様式１－１（新規分）'!$C$10:$C$24,$A15,'様式１－１（新規分）'!$A$10:$A$24,"産*")</f>
        <v>0</v>
      </c>
      <c r="C15" s="284">
        <f>SUMIFS('様式１－１（新規分）'!$R$10:$R$24,'様式１－１（新規分）'!$C$10:$C$24,$A15,'様式１－１（新規分）'!$A$10:$A$24,"産*")</f>
        <v>0</v>
      </c>
      <c r="D15" s="284">
        <f>SUMIFS('様式１－１（新規分）'!$S$10:$S$24,'様式１－１（新規分）'!$C$10:$C$24,$A15,'様式１－１（新規分）'!$A$10:$A$24,"産*")</f>
        <v>0</v>
      </c>
      <c r="E15" s="283">
        <f>COUNTIFS('様式１－１（新規分）'!$C$10:$C$24,$A15,'様式１－１（新規分）'!$A$10:$A$24,"食*")</f>
        <v>0</v>
      </c>
      <c r="F15" s="284">
        <f>SUMIFS('様式１－１（新規分）'!$R$10:$R$24,'様式１－１（新規分）'!$C$10:$C$24,$A15,'様式１－１（新規分）'!$A$10:$A$24,"食*")</f>
        <v>0</v>
      </c>
      <c r="G15" s="284">
        <f>SUMIFS('様式１－１（新規分）'!$S$10:$S$24,'様式１－１（新規分）'!$C$10:$C$24,$A15,'様式１－１（新規分）'!$A$10:$A$24,"食*")</f>
        <v>0</v>
      </c>
      <c r="H15" s="283">
        <f>SUMIF(様式４!$F$35:$F$155,$A15,様式４!$D$57:$D$177)*1000</f>
        <v>0</v>
      </c>
      <c r="I15" s="285">
        <f t="shared" si="0"/>
        <v>0</v>
      </c>
      <c r="J15" s="286">
        <f t="shared" si="1"/>
        <v>0</v>
      </c>
      <c r="K15" s="285">
        <f t="shared" si="2"/>
        <v>0</v>
      </c>
    </row>
    <row r="16" spans="1:11" s="268" customFormat="1" ht="22.5" customHeight="1" thickBot="1">
      <c r="A16" s="287" t="s">
        <v>233</v>
      </c>
      <c r="B16" s="288">
        <f>COUNTIFS('様式１－１（新規分）'!$C$10:$C$24,$A16,'様式１－１（新規分）'!$A$10:$A$24,"産*")</f>
        <v>0</v>
      </c>
      <c r="C16" s="289">
        <f>SUMIFS('様式１－１（新規分）'!$R$10:$R$24,'様式１－１（新規分）'!$C$10:$C$24,$A16,'様式１－１（新規分）'!$A$10:$A$24,"産*")</f>
        <v>0</v>
      </c>
      <c r="D16" s="289">
        <f>SUMIFS('様式１－１（新規分）'!$S$10:$S$24,'様式１－１（新規分）'!$C$10:$C$24,$A16,'様式１－１（新規分）'!$A$10:$A$24,"産*")</f>
        <v>0</v>
      </c>
      <c r="E16" s="288">
        <f>COUNTIFS('様式１－１（新規分）'!$C$10:$C$24,$A16,'様式１－１（新規分）'!$A$10:$A$24,"食*")</f>
        <v>0</v>
      </c>
      <c r="F16" s="289">
        <f>SUMIFS('様式１－１（新規分）'!$R$10:$R$24,'様式１－１（新規分）'!$C$10:$C$24,$A16,'様式１－１（新規分）'!$A$10:$A$24,"食*")</f>
        <v>0</v>
      </c>
      <c r="G16" s="289">
        <f>SUMIFS('様式１－１（新規分）'!$S$10:$S$24,'様式１－１（新規分）'!$C$10:$C$24,$A16,'様式１－１（新規分）'!$A$10:$A$24,"食*")</f>
        <v>0</v>
      </c>
      <c r="H16" s="288">
        <f>SUMIF(様式４!$F$35:$F$155,$A16,様式４!$D$57:$D$177)*1000</f>
        <v>0</v>
      </c>
      <c r="I16" s="290">
        <f t="shared" si="0"/>
        <v>0</v>
      </c>
      <c r="J16" s="291">
        <f t="shared" si="1"/>
        <v>0</v>
      </c>
      <c r="K16" s="290">
        <f t="shared" si="2"/>
        <v>0</v>
      </c>
    </row>
    <row r="17" spans="1:11" s="268" customFormat="1" ht="22.5" customHeight="1" thickBot="1">
      <c r="A17" s="277" t="s">
        <v>234</v>
      </c>
      <c r="B17" s="278">
        <f>SUM(B11:B16)</f>
        <v>0</v>
      </c>
      <c r="C17" s="279">
        <f t="shared" ref="C17:I17" si="3">SUM(C11:C16)</f>
        <v>0</v>
      </c>
      <c r="D17" s="279">
        <f t="shared" si="3"/>
        <v>0</v>
      </c>
      <c r="E17" s="278">
        <f>SUM(E11:E16)</f>
        <v>0</v>
      </c>
      <c r="F17" s="279">
        <f t="shared" ref="F17:G17" si="4">SUM(F11:F16)</f>
        <v>0</v>
      </c>
      <c r="G17" s="279">
        <f t="shared" si="4"/>
        <v>0</v>
      </c>
      <c r="H17" s="278">
        <f t="shared" si="3"/>
        <v>0</v>
      </c>
      <c r="I17" s="280">
        <f t="shared" si="3"/>
        <v>0</v>
      </c>
      <c r="J17" s="281">
        <f t="shared" ref="J17:K37" si="5">C17+F17+H17</f>
        <v>0</v>
      </c>
      <c r="K17" s="280">
        <f t="shared" si="5"/>
        <v>0</v>
      </c>
    </row>
    <row r="18" spans="1:11" s="268" customFormat="1" ht="22.5" customHeight="1">
      <c r="A18" s="282" t="s">
        <v>235</v>
      </c>
      <c r="B18" s="283">
        <f>COUNTIFS('様式１－１（新規分）'!$C$10:$C$24,$A18,'様式１－１（新規分）'!$A$10:$A$24,"産*")</f>
        <v>0</v>
      </c>
      <c r="C18" s="284">
        <f>SUMIFS('様式１－１（新規分）'!$R$10:$R$24,'様式１－１（新規分）'!$C$10:$C$24,$A18,'様式１－１（新規分）'!$A$10:$A$24,"産*")</f>
        <v>0</v>
      </c>
      <c r="D18" s="284">
        <f>SUMIFS('様式１－１（新規分）'!$S$10:$S$24,'様式１－１（新規分）'!$C$10:$C$24,$A18,'様式１－１（新規分）'!$A$10:$A$24,"産*")</f>
        <v>0</v>
      </c>
      <c r="E18" s="283">
        <f>COUNTIFS('様式１－１（新規分）'!$C$10:$C$24,$A18,'様式１－１（新規分）'!$A$10:$A$24,"食*")</f>
        <v>0</v>
      </c>
      <c r="F18" s="284">
        <f>SUMIFS('様式１－１（新規分）'!$R$10:$R$24,'様式１－１（新規分）'!$C$10:$C$24,$A18,'様式１－１（新規分）'!$A$10:$A$24,"食*")</f>
        <v>0</v>
      </c>
      <c r="G18" s="284">
        <f>SUMIFS('様式１－１（新規分）'!$S$10:$S$24,'様式１－１（新規分）'!$C$10:$C$24,$A18,'様式１－１（新規分）'!$A$10:$A$24,"食*")</f>
        <v>0</v>
      </c>
      <c r="H18" s="283">
        <f>SUMIF(様式４!$F$35:$F$155,$A18,様式４!$D$57:$D$177)*1000</f>
        <v>0</v>
      </c>
      <c r="I18" s="285">
        <f t="shared" ref="I18:I27" si="6">ROUNDDOWN(H18/2,-3)</f>
        <v>0</v>
      </c>
      <c r="J18" s="286">
        <f t="shared" ref="J18:J27" si="7">SUMIF($B$7:$I$7,"事業費",B18:I18)</f>
        <v>0</v>
      </c>
      <c r="K18" s="285">
        <f t="shared" ref="K18:K27" si="8">SUMIF($B$8:$I$8,$K$9,B18:I18)</f>
        <v>0</v>
      </c>
    </row>
    <row r="19" spans="1:11" s="268" customFormat="1" ht="22.5" customHeight="1">
      <c r="A19" s="282" t="s">
        <v>236</v>
      </c>
      <c r="B19" s="283">
        <f>COUNTIFS('様式１－１（新規分）'!$C$10:$C$24,$A19,'様式１－１（新規分）'!$A$10:$A$24,"産*")</f>
        <v>0</v>
      </c>
      <c r="C19" s="284">
        <f>SUMIFS('様式１－１（新規分）'!$R$10:$R$24,'様式１－１（新規分）'!$C$10:$C$24,$A19,'様式１－１（新規分）'!$A$10:$A$24,"産*")</f>
        <v>0</v>
      </c>
      <c r="D19" s="284">
        <f>SUMIFS('様式１－１（新規分）'!$S$10:$S$24,'様式１－１（新規分）'!$C$10:$C$24,$A19,'様式１－１（新規分）'!$A$10:$A$24,"産*")</f>
        <v>0</v>
      </c>
      <c r="E19" s="283">
        <f>COUNTIFS('様式１－１（新規分）'!$C$10:$C$24,$A19,'様式１－１（新規分）'!$A$10:$A$24,"食*")</f>
        <v>0</v>
      </c>
      <c r="F19" s="284">
        <f>SUMIFS('様式１－１（新規分）'!$R$10:$R$24,'様式１－１（新規分）'!$C$10:$C$24,$A19,'様式１－１（新規分）'!$A$10:$A$24,"食*")</f>
        <v>0</v>
      </c>
      <c r="G19" s="284">
        <f>SUMIFS('様式１－１（新規分）'!$S$10:$S$24,'様式１－１（新規分）'!$C$10:$C$24,$A19,'様式１－１（新規分）'!$A$10:$A$24,"食*")</f>
        <v>0</v>
      </c>
      <c r="H19" s="283">
        <f>SUMIF(様式４!$F$35:$F$155,$A19,様式４!$D$57:$D$177)*1000</f>
        <v>0</v>
      </c>
      <c r="I19" s="285">
        <f t="shared" si="6"/>
        <v>0</v>
      </c>
      <c r="J19" s="286">
        <f t="shared" si="7"/>
        <v>0</v>
      </c>
      <c r="K19" s="285">
        <f t="shared" si="8"/>
        <v>0</v>
      </c>
    </row>
    <row r="20" spans="1:11" s="268" customFormat="1" ht="22.5" customHeight="1">
      <c r="A20" s="282" t="s">
        <v>237</v>
      </c>
      <c r="B20" s="283">
        <f>COUNTIFS('様式１－１（新規分）'!$C$10:$C$24,$A20,'様式１－１（新規分）'!$A$10:$A$24,"産*")</f>
        <v>0</v>
      </c>
      <c r="C20" s="284">
        <f>SUMIFS('様式１－１（新規分）'!$R$10:$R$24,'様式１－１（新規分）'!$C$10:$C$24,$A20,'様式１－１（新規分）'!$A$10:$A$24,"産*")</f>
        <v>0</v>
      </c>
      <c r="D20" s="284">
        <f>SUMIFS('様式１－１（新規分）'!$S$10:$S$24,'様式１－１（新規分）'!$C$10:$C$24,$A20,'様式１－１（新規分）'!$A$10:$A$24,"産*")</f>
        <v>0</v>
      </c>
      <c r="E20" s="283">
        <f>COUNTIFS('様式１－１（新規分）'!$C$10:$C$24,$A20,'様式１－１（新規分）'!$A$10:$A$24,"食*")</f>
        <v>0</v>
      </c>
      <c r="F20" s="284">
        <f>SUMIFS('様式１－１（新規分）'!$R$10:$R$24,'様式１－１（新規分）'!$C$10:$C$24,$A20,'様式１－１（新規分）'!$A$10:$A$24,"食*")</f>
        <v>0</v>
      </c>
      <c r="G20" s="284">
        <f>SUMIFS('様式１－１（新規分）'!$S$10:$S$24,'様式１－１（新規分）'!$C$10:$C$24,$A20,'様式１－１（新規分）'!$A$10:$A$24,"食*")</f>
        <v>0</v>
      </c>
      <c r="H20" s="283">
        <f>SUMIF(様式４!$F$35:$F$155,$A20,様式４!$D$57:$D$177)*1000</f>
        <v>0</v>
      </c>
      <c r="I20" s="285">
        <f t="shared" si="6"/>
        <v>0</v>
      </c>
      <c r="J20" s="286">
        <f t="shared" si="7"/>
        <v>0</v>
      </c>
      <c r="K20" s="285">
        <f t="shared" si="8"/>
        <v>0</v>
      </c>
    </row>
    <row r="21" spans="1:11" s="268" customFormat="1" ht="22.5" customHeight="1">
      <c r="A21" s="282" t="s">
        <v>238</v>
      </c>
      <c r="B21" s="283">
        <f>COUNTIFS('様式１－１（新規分）'!$C$10:$C$24,$A21,'様式１－１（新規分）'!$A$10:$A$24,"産*")</f>
        <v>0</v>
      </c>
      <c r="C21" s="284">
        <f>SUMIFS('様式１－１（新規分）'!$R$10:$R$24,'様式１－１（新規分）'!$C$10:$C$24,$A21,'様式１－１（新規分）'!$A$10:$A$24,"産*")</f>
        <v>0</v>
      </c>
      <c r="D21" s="284">
        <f>SUMIFS('様式１－１（新規分）'!$S$10:$S$24,'様式１－１（新規分）'!$C$10:$C$24,$A21,'様式１－１（新規分）'!$A$10:$A$24,"産*")</f>
        <v>0</v>
      </c>
      <c r="E21" s="283">
        <f>COUNTIFS('様式１－１（新規分）'!$C$10:$C$24,$A21,'様式１－１（新規分）'!$A$10:$A$24,"食*")</f>
        <v>0</v>
      </c>
      <c r="F21" s="284">
        <f>SUMIFS('様式１－１（新規分）'!$R$10:$R$24,'様式１－１（新規分）'!$C$10:$C$24,$A21,'様式１－１（新規分）'!$A$10:$A$24,"食*")</f>
        <v>0</v>
      </c>
      <c r="G21" s="284">
        <f>SUMIFS('様式１－１（新規分）'!$S$10:$S$24,'様式１－１（新規分）'!$C$10:$C$24,$A21,'様式１－１（新規分）'!$A$10:$A$24,"食*")</f>
        <v>0</v>
      </c>
      <c r="H21" s="283">
        <f>SUMIF(様式４!$F$35:$F$155,$A21,様式４!$D$57:$D$177)*1000</f>
        <v>0</v>
      </c>
      <c r="I21" s="285">
        <f t="shared" si="6"/>
        <v>0</v>
      </c>
      <c r="J21" s="286">
        <f t="shared" si="7"/>
        <v>0</v>
      </c>
      <c r="K21" s="285">
        <f t="shared" si="8"/>
        <v>0</v>
      </c>
    </row>
    <row r="22" spans="1:11" s="268" customFormat="1" ht="22.5" customHeight="1">
      <c r="A22" s="282" t="s">
        <v>239</v>
      </c>
      <c r="B22" s="283">
        <f>COUNTIFS('様式１－１（新規分）'!$C$10:$C$24,$A22,'様式１－１（新規分）'!$A$10:$A$24,"産*")</f>
        <v>0</v>
      </c>
      <c r="C22" s="284">
        <f>SUMIFS('様式１－１（新規分）'!$R$10:$R$24,'様式１－１（新規分）'!$C$10:$C$24,$A22,'様式１－１（新規分）'!$A$10:$A$24,"産*")</f>
        <v>0</v>
      </c>
      <c r="D22" s="284">
        <f>SUMIFS('様式１－１（新規分）'!$S$10:$S$24,'様式１－１（新規分）'!$C$10:$C$24,$A22,'様式１－１（新規分）'!$A$10:$A$24,"産*")</f>
        <v>0</v>
      </c>
      <c r="E22" s="283">
        <f>COUNTIFS('様式１－１（新規分）'!$C$10:$C$24,$A22,'様式１－１（新規分）'!$A$10:$A$24,"食*")</f>
        <v>0</v>
      </c>
      <c r="F22" s="284">
        <f>SUMIFS('様式１－１（新規分）'!$R$10:$R$24,'様式１－１（新規分）'!$C$10:$C$24,$A22,'様式１－１（新規分）'!$A$10:$A$24,"食*")</f>
        <v>0</v>
      </c>
      <c r="G22" s="284">
        <f>SUMIFS('様式１－１（新規分）'!$S$10:$S$24,'様式１－１（新規分）'!$C$10:$C$24,$A22,'様式１－１（新規分）'!$A$10:$A$24,"食*")</f>
        <v>0</v>
      </c>
      <c r="H22" s="283">
        <f>SUMIF(様式４!$F$35:$F$155,$A22,様式４!$D$57:$D$177)*1000</f>
        <v>0</v>
      </c>
      <c r="I22" s="285">
        <f t="shared" si="6"/>
        <v>0</v>
      </c>
      <c r="J22" s="286">
        <f t="shared" si="7"/>
        <v>0</v>
      </c>
      <c r="K22" s="285">
        <f t="shared" si="8"/>
        <v>0</v>
      </c>
    </row>
    <row r="23" spans="1:11" s="268" customFormat="1" ht="22.5" customHeight="1">
      <c r="A23" s="282" t="s">
        <v>240</v>
      </c>
      <c r="B23" s="283">
        <f>COUNTIFS('様式１－１（新規分）'!$C$10:$C$24,$A23,'様式１－１（新規分）'!$A$10:$A$24,"産*")</f>
        <v>0</v>
      </c>
      <c r="C23" s="284">
        <f>SUMIFS('様式１－１（新規分）'!$R$10:$R$24,'様式１－１（新規分）'!$C$10:$C$24,$A23,'様式１－１（新規分）'!$A$10:$A$24,"産*")</f>
        <v>0</v>
      </c>
      <c r="D23" s="284">
        <f>SUMIFS('様式１－１（新規分）'!$S$10:$S$24,'様式１－１（新規分）'!$C$10:$C$24,$A23,'様式１－１（新規分）'!$A$10:$A$24,"産*")</f>
        <v>0</v>
      </c>
      <c r="E23" s="283">
        <f>COUNTIFS('様式１－１（新規分）'!$C$10:$C$24,$A23,'様式１－１（新規分）'!$A$10:$A$24,"食*")</f>
        <v>0</v>
      </c>
      <c r="F23" s="284">
        <f>SUMIFS('様式１－１（新規分）'!$R$10:$R$24,'様式１－１（新規分）'!$C$10:$C$24,$A23,'様式１－１（新規分）'!$A$10:$A$24,"食*")</f>
        <v>0</v>
      </c>
      <c r="G23" s="284">
        <f>SUMIFS('様式１－１（新規分）'!$S$10:$S$24,'様式１－１（新規分）'!$C$10:$C$24,$A23,'様式１－１（新規分）'!$A$10:$A$24,"食*")</f>
        <v>0</v>
      </c>
      <c r="H23" s="283">
        <f>SUMIF(様式４!$F$35:$F$155,$A23,様式４!$D$57:$D$177)*1000</f>
        <v>0</v>
      </c>
      <c r="I23" s="285">
        <f t="shared" si="6"/>
        <v>0</v>
      </c>
      <c r="J23" s="286">
        <f t="shared" si="7"/>
        <v>0</v>
      </c>
      <c r="K23" s="285">
        <f t="shared" si="8"/>
        <v>0</v>
      </c>
    </row>
    <row r="24" spans="1:11" s="268" customFormat="1" ht="22.5" customHeight="1">
      <c r="A24" s="282" t="s">
        <v>241</v>
      </c>
      <c r="B24" s="283">
        <f>COUNTIFS('様式１－１（新規分）'!$C$10:$C$24,$A24,'様式１－１（新規分）'!$A$10:$A$24,"産*")</f>
        <v>0</v>
      </c>
      <c r="C24" s="284">
        <f>SUMIFS('様式１－１（新規分）'!$R$10:$R$24,'様式１－１（新規分）'!$C$10:$C$24,$A24,'様式１－１（新規分）'!$A$10:$A$24,"産*")</f>
        <v>0</v>
      </c>
      <c r="D24" s="284">
        <f>SUMIFS('様式１－１（新規分）'!$S$10:$S$24,'様式１－１（新規分）'!$C$10:$C$24,$A24,'様式１－１（新規分）'!$A$10:$A$24,"産*")</f>
        <v>0</v>
      </c>
      <c r="E24" s="283">
        <f>COUNTIFS('様式１－１（新規分）'!$C$10:$C$24,$A24,'様式１－１（新規分）'!$A$10:$A$24,"食*")</f>
        <v>0</v>
      </c>
      <c r="F24" s="284">
        <f>SUMIFS('様式１－１（新規分）'!$R$10:$R$24,'様式１－１（新規分）'!$C$10:$C$24,$A24,'様式１－１（新規分）'!$A$10:$A$24,"食*")</f>
        <v>0</v>
      </c>
      <c r="G24" s="284">
        <f>SUMIFS('様式１－１（新規分）'!$S$10:$S$24,'様式１－１（新規分）'!$C$10:$C$24,$A24,'様式１－１（新規分）'!$A$10:$A$24,"食*")</f>
        <v>0</v>
      </c>
      <c r="H24" s="283">
        <f>SUMIF(様式４!$F$35:$F$155,$A24,様式４!$D$57:$D$177)*1000</f>
        <v>0</v>
      </c>
      <c r="I24" s="285">
        <f t="shared" si="6"/>
        <v>0</v>
      </c>
      <c r="J24" s="286">
        <f t="shared" si="7"/>
        <v>0</v>
      </c>
      <c r="K24" s="285">
        <f t="shared" si="8"/>
        <v>0</v>
      </c>
    </row>
    <row r="25" spans="1:11" s="268" customFormat="1" ht="22.5" customHeight="1">
      <c r="A25" s="282" t="s">
        <v>242</v>
      </c>
      <c r="B25" s="283">
        <f>COUNTIFS('様式１－１（新規分）'!$C$10:$C$24,$A25,'様式１－１（新規分）'!$A$10:$A$24,"産*")</f>
        <v>0</v>
      </c>
      <c r="C25" s="284">
        <f>SUMIFS('様式１－１（新規分）'!$R$10:$R$24,'様式１－１（新規分）'!$C$10:$C$24,$A25,'様式１－１（新規分）'!$A$10:$A$24,"産*")</f>
        <v>0</v>
      </c>
      <c r="D25" s="284">
        <f>SUMIFS('様式１－１（新規分）'!$S$10:$S$24,'様式１－１（新規分）'!$C$10:$C$24,$A25,'様式１－１（新規分）'!$A$10:$A$24,"産*")</f>
        <v>0</v>
      </c>
      <c r="E25" s="283">
        <f>COUNTIFS('様式１－１（新規分）'!$C$10:$C$24,$A25,'様式１－１（新規分）'!$A$10:$A$24,"食*")</f>
        <v>0</v>
      </c>
      <c r="F25" s="284">
        <f>SUMIFS('様式１－１（新規分）'!$R$10:$R$24,'様式１－１（新規分）'!$C$10:$C$24,$A25,'様式１－１（新規分）'!$A$10:$A$24,"食*")</f>
        <v>0</v>
      </c>
      <c r="G25" s="284">
        <f>SUMIFS('様式１－１（新規分）'!$S$10:$S$24,'様式１－１（新規分）'!$C$10:$C$24,$A25,'様式１－１（新規分）'!$A$10:$A$24,"食*")</f>
        <v>0</v>
      </c>
      <c r="H25" s="283">
        <f>SUMIF(様式４!$F$35:$F$155,$A25,様式４!$D$57:$D$177)*1000</f>
        <v>0</v>
      </c>
      <c r="I25" s="285">
        <f t="shared" si="6"/>
        <v>0</v>
      </c>
      <c r="J25" s="286">
        <f t="shared" si="7"/>
        <v>0</v>
      </c>
      <c r="K25" s="285">
        <f t="shared" si="8"/>
        <v>0</v>
      </c>
    </row>
    <row r="26" spans="1:11" s="268" customFormat="1" ht="22.5" customHeight="1">
      <c r="A26" s="282" t="s">
        <v>243</v>
      </c>
      <c r="B26" s="283">
        <f>COUNTIFS('様式１－１（新規分）'!$C$10:$C$24,$A26,'様式１－１（新規分）'!$A$10:$A$24,"産*")</f>
        <v>0</v>
      </c>
      <c r="C26" s="284">
        <f>SUMIFS('様式１－１（新規分）'!$R$10:$R$24,'様式１－１（新規分）'!$C$10:$C$24,$A26,'様式１－１（新規分）'!$A$10:$A$24,"産*")</f>
        <v>0</v>
      </c>
      <c r="D26" s="284">
        <f>SUMIFS('様式１－１（新規分）'!$S$10:$S$24,'様式１－１（新規分）'!$C$10:$C$24,$A26,'様式１－１（新規分）'!$A$10:$A$24,"産*")</f>
        <v>0</v>
      </c>
      <c r="E26" s="283">
        <f>COUNTIFS('様式１－１（新規分）'!$C$10:$C$24,$A26,'様式１－１（新規分）'!$A$10:$A$24,"食*")</f>
        <v>0</v>
      </c>
      <c r="F26" s="284">
        <f>SUMIFS('様式１－１（新規分）'!$R$10:$R$24,'様式１－１（新規分）'!$C$10:$C$24,$A26,'様式１－１（新規分）'!$A$10:$A$24,"食*")</f>
        <v>0</v>
      </c>
      <c r="G26" s="284">
        <f>SUMIFS('様式１－１（新規分）'!$S$10:$S$24,'様式１－１（新規分）'!$C$10:$C$24,$A26,'様式１－１（新規分）'!$A$10:$A$24,"食*")</f>
        <v>0</v>
      </c>
      <c r="H26" s="283">
        <f>SUMIF(様式４!$F$35:$F$155,$A26,様式４!$D$57:$D$177)*1000</f>
        <v>0</v>
      </c>
      <c r="I26" s="285">
        <f t="shared" si="6"/>
        <v>0</v>
      </c>
      <c r="J26" s="286">
        <f t="shared" si="7"/>
        <v>0</v>
      </c>
      <c r="K26" s="285">
        <f t="shared" si="8"/>
        <v>0</v>
      </c>
    </row>
    <row r="27" spans="1:11" s="268" customFormat="1" ht="22.5" customHeight="1" thickBot="1">
      <c r="A27" s="292" t="s">
        <v>244</v>
      </c>
      <c r="B27" s="293">
        <f>COUNTIFS('様式１－１（新規分）'!$C$10:$C$24,$A27,'様式１－１（新規分）'!$A$10:$A$24,"産*")</f>
        <v>0</v>
      </c>
      <c r="C27" s="294">
        <f>SUMIFS('様式１－１（新規分）'!$R$10:$R$24,'様式１－１（新規分）'!$C$10:$C$24,$A27,'様式１－１（新規分）'!$A$10:$A$24,"産*")</f>
        <v>0</v>
      </c>
      <c r="D27" s="294">
        <f>SUMIFS('様式１－１（新規分）'!$S$10:$S$24,'様式１－１（新規分）'!$C$10:$C$24,$A27,'様式１－１（新規分）'!$A$10:$A$24,"産*")</f>
        <v>0</v>
      </c>
      <c r="E27" s="293">
        <f>COUNTIFS('様式１－１（新規分）'!$C$10:$C$24,$A27,'様式１－１（新規分）'!$A$10:$A$24,"食*")</f>
        <v>0</v>
      </c>
      <c r="F27" s="294">
        <f>SUMIFS('様式１－１（新規分）'!$R$10:$R$24,'様式１－１（新規分）'!$C$10:$C$24,$A27,'様式１－１（新規分）'!$A$10:$A$24,"食*")</f>
        <v>0</v>
      </c>
      <c r="G27" s="294">
        <f>SUMIFS('様式１－１（新規分）'!$S$10:$S$24,'様式１－１（新規分）'!$C$10:$C$24,$A27,'様式１－１（新規分）'!$A$10:$A$24,"食*")</f>
        <v>0</v>
      </c>
      <c r="H27" s="293">
        <f>SUMIF(様式４!$F$35:$F$155,$A27,様式４!$D$57:$D$177)*1000</f>
        <v>0</v>
      </c>
      <c r="I27" s="295">
        <f t="shared" si="6"/>
        <v>0</v>
      </c>
      <c r="J27" s="296">
        <f t="shared" si="7"/>
        <v>0</v>
      </c>
      <c r="K27" s="295">
        <f t="shared" si="8"/>
        <v>0</v>
      </c>
    </row>
    <row r="28" spans="1:11" s="268" customFormat="1" ht="22.5" customHeight="1" thickBot="1">
      <c r="A28" s="277" t="s">
        <v>245</v>
      </c>
      <c r="B28" s="278">
        <f>SUM(B18:B27)</f>
        <v>0</v>
      </c>
      <c r="C28" s="279">
        <f t="shared" ref="C28:I28" si="9">SUM(C18:C27)</f>
        <v>0</v>
      </c>
      <c r="D28" s="279">
        <f t="shared" si="9"/>
        <v>0</v>
      </c>
      <c r="E28" s="278">
        <f>SUM(E18:E27)</f>
        <v>0</v>
      </c>
      <c r="F28" s="279">
        <f t="shared" ref="F28:G28" si="10">SUM(F18:F27)</f>
        <v>0</v>
      </c>
      <c r="G28" s="279">
        <f t="shared" si="10"/>
        <v>0</v>
      </c>
      <c r="H28" s="278">
        <f t="shared" si="9"/>
        <v>0</v>
      </c>
      <c r="I28" s="280">
        <f t="shared" si="9"/>
        <v>0</v>
      </c>
      <c r="J28" s="281">
        <f t="shared" si="5"/>
        <v>0</v>
      </c>
      <c r="K28" s="280">
        <f t="shared" si="5"/>
        <v>0</v>
      </c>
    </row>
    <row r="29" spans="1:11" s="268" customFormat="1" ht="22.5" customHeight="1">
      <c r="A29" s="297" t="s">
        <v>246</v>
      </c>
      <c r="B29" s="298">
        <f>COUNTIFS('様式１－１（新規分）'!$C$10:$C$24,$A29,'様式１－１（新規分）'!$A$10:$A$24,"産*")</f>
        <v>0</v>
      </c>
      <c r="C29" s="299">
        <f>SUMIFS('様式１－１（新規分）'!$R$10:$R$24,'様式１－１（新規分）'!$C$10:$C$24,$A29,'様式１－１（新規分）'!$A$10:$A$24,"産*")</f>
        <v>0</v>
      </c>
      <c r="D29" s="299">
        <f>SUMIFS('様式１－１（新規分）'!$S$10:$S$24,'様式１－１（新規分）'!$C$10:$C$24,$A29,'様式１－１（新規分）'!$A$10:$A$24,"産*")</f>
        <v>0</v>
      </c>
      <c r="E29" s="298">
        <f>COUNTIFS('様式１－１（新規分）'!$C$10:$C$24,$A29,'様式１－１（新規分）'!$A$10:$A$24,"食*")</f>
        <v>0</v>
      </c>
      <c r="F29" s="299">
        <f>SUMIFS('様式１－１（新規分）'!$R$10:$R$24,'様式１－１（新規分）'!$C$10:$C$24,$A29,'様式１－１（新規分）'!$A$10:$A$24,"食*")</f>
        <v>0</v>
      </c>
      <c r="G29" s="299">
        <f>SUMIFS('様式１－１（新規分）'!$S$10:$S$24,'様式１－１（新規分）'!$C$10:$C$24,$A29,'様式１－１（新規分）'!$A$10:$A$24,"食*")</f>
        <v>0</v>
      </c>
      <c r="H29" s="298">
        <f>SUMIF(様式４!$F$35:$F$155,$A29,様式４!$D$57:$D$177)*1000</f>
        <v>0</v>
      </c>
      <c r="I29" s="300">
        <f t="shared" ref="I29:I32" si="11">ROUNDDOWN(H29/2,-3)</f>
        <v>0</v>
      </c>
      <c r="J29" s="301">
        <f t="shared" ref="J29:J32" si="12">SUMIF($B$7:$I$7,"事業費",B29:I29)</f>
        <v>0</v>
      </c>
      <c r="K29" s="300">
        <f t="shared" ref="K29:K32" si="13">SUMIF($B$8:$I$8,$K$9,B29:I29)</f>
        <v>0</v>
      </c>
    </row>
    <row r="30" spans="1:11" s="268" customFormat="1" ht="22.5" customHeight="1">
      <c r="A30" s="302" t="s">
        <v>247</v>
      </c>
      <c r="B30" s="303">
        <f>COUNTIFS('様式１－１（新規分）'!$C$10:$C$24,$A30,'様式１－１（新規分）'!$A$10:$A$24,"産*")</f>
        <v>0</v>
      </c>
      <c r="C30" s="304">
        <f>SUMIFS('様式１－１（新規分）'!$R$10:$R$24,'様式１－１（新規分）'!$C$10:$C$24,$A30,'様式１－１（新規分）'!$A$10:$A$24,"産*")</f>
        <v>0</v>
      </c>
      <c r="D30" s="304">
        <f>SUMIFS('様式１－１（新規分）'!$S$10:$S$24,'様式１－１（新規分）'!$C$10:$C$24,$A30,'様式１－１（新規分）'!$A$10:$A$24,"産*")</f>
        <v>0</v>
      </c>
      <c r="E30" s="303">
        <f>COUNTIFS('様式１－１（新規分）'!$C$10:$C$24,$A30,'様式１－１（新規分）'!$A$10:$A$24,"食*")</f>
        <v>0</v>
      </c>
      <c r="F30" s="304">
        <f>SUMIFS('様式１－１（新規分）'!$R$10:$R$24,'様式１－１（新規分）'!$C$10:$C$24,$A30,'様式１－１（新規分）'!$A$10:$A$24,"食*")</f>
        <v>0</v>
      </c>
      <c r="G30" s="304">
        <f>SUMIFS('様式１－１（新規分）'!$S$10:$S$24,'様式１－１（新規分）'!$C$10:$C$24,$A30,'様式１－１（新規分）'!$A$10:$A$24,"食*")</f>
        <v>0</v>
      </c>
      <c r="H30" s="303">
        <f>SUMIF(様式４!$F$35:$F$155,$A30,様式４!$D$57:$D$177)*1000</f>
        <v>0</v>
      </c>
      <c r="I30" s="305">
        <f t="shared" si="11"/>
        <v>0</v>
      </c>
      <c r="J30" s="306">
        <f t="shared" si="12"/>
        <v>0</v>
      </c>
      <c r="K30" s="305">
        <f t="shared" si="13"/>
        <v>0</v>
      </c>
    </row>
    <row r="31" spans="1:11" s="268" customFormat="1" ht="22.5" customHeight="1">
      <c r="A31" s="302" t="s">
        <v>248</v>
      </c>
      <c r="B31" s="303">
        <f>COUNTIFS('様式１－１（新規分）'!$C$10:$C$24,$A31,'様式１－１（新規分）'!$A$10:$A$24,"産*")</f>
        <v>0</v>
      </c>
      <c r="C31" s="304">
        <f>SUMIFS('様式１－１（新規分）'!$R$10:$R$24,'様式１－１（新規分）'!$C$10:$C$24,$A31,'様式１－１（新規分）'!$A$10:$A$24,"産*")</f>
        <v>0</v>
      </c>
      <c r="D31" s="304">
        <f>SUMIFS('様式１－１（新規分）'!$S$10:$S$24,'様式１－１（新規分）'!$C$10:$C$24,$A31,'様式１－１（新規分）'!$A$10:$A$24,"産*")</f>
        <v>0</v>
      </c>
      <c r="E31" s="303">
        <f>COUNTIFS('様式１－１（新規分）'!$C$10:$C$24,$A31,'様式１－１（新規分）'!$A$10:$A$24,"食*")</f>
        <v>0</v>
      </c>
      <c r="F31" s="304">
        <f>SUMIFS('様式１－１（新規分）'!$R$10:$R$24,'様式１－１（新規分）'!$C$10:$C$24,$A31,'様式１－１（新規分）'!$A$10:$A$24,"食*")</f>
        <v>0</v>
      </c>
      <c r="G31" s="304">
        <f>SUMIFS('様式１－１（新規分）'!$S$10:$S$24,'様式１－１（新規分）'!$C$10:$C$24,$A31,'様式１－１（新規分）'!$A$10:$A$24,"食*")</f>
        <v>0</v>
      </c>
      <c r="H31" s="303">
        <f>SUMIF(様式４!$F$35:$F$155,$A31,様式４!$D$57:$D$177)*1000</f>
        <v>0</v>
      </c>
      <c r="I31" s="305">
        <f t="shared" si="11"/>
        <v>0</v>
      </c>
      <c r="J31" s="306">
        <f t="shared" si="12"/>
        <v>0</v>
      </c>
      <c r="K31" s="305">
        <f t="shared" si="13"/>
        <v>0</v>
      </c>
    </row>
    <row r="32" spans="1:11" s="268" customFormat="1" ht="22.5" customHeight="1" thickBot="1">
      <c r="A32" s="307" t="s">
        <v>249</v>
      </c>
      <c r="B32" s="308">
        <f>COUNTIFS('様式１－１（新規分）'!$C$10:$C$24,$A32,'様式１－１（新規分）'!$A$10:$A$24,"産*")</f>
        <v>0</v>
      </c>
      <c r="C32" s="309">
        <f>SUMIFS('様式１－１（新規分）'!$R$10:$R$24,'様式１－１（新規分）'!$C$10:$C$24,$A32,'様式１－１（新規分）'!$A$10:$A$24,"産*")</f>
        <v>0</v>
      </c>
      <c r="D32" s="309">
        <f>SUMIFS('様式１－１（新規分）'!$S$10:$S$24,'様式１－１（新規分）'!$C$10:$C$24,$A32,'様式１－１（新規分）'!$A$10:$A$24,"産*")</f>
        <v>0</v>
      </c>
      <c r="E32" s="308">
        <f>COUNTIFS('様式１－１（新規分）'!$C$10:$C$24,$A32,'様式１－１（新規分）'!$A$10:$A$24,"食*")</f>
        <v>0</v>
      </c>
      <c r="F32" s="309">
        <f>SUMIFS('様式１－１（新規分）'!$R$10:$R$24,'様式１－１（新規分）'!$C$10:$C$24,$A32,'様式１－１（新規分）'!$A$10:$A$24,"食*")</f>
        <v>0</v>
      </c>
      <c r="G32" s="309">
        <f>SUMIFS('様式１－１（新規分）'!$S$10:$S$24,'様式１－１（新規分）'!$C$10:$C$24,$A32,'様式１－１（新規分）'!$A$10:$A$24,"食*")</f>
        <v>0</v>
      </c>
      <c r="H32" s="308">
        <f>SUMIF(様式４!$F$35:$F$155,$A32,様式４!$D$57:$D$177)*1000</f>
        <v>0</v>
      </c>
      <c r="I32" s="310">
        <f t="shared" si="11"/>
        <v>0</v>
      </c>
      <c r="J32" s="311">
        <f t="shared" si="12"/>
        <v>0</v>
      </c>
      <c r="K32" s="310">
        <f t="shared" si="13"/>
        <v>0</v>
      </c>
    </row>
    <row r="33" spans="1:11" s="268" customFormat="1" ht="22.5" customHeight="1" thickBot="1">
      <c r="A33" s="277" t="s">
        <v>250</v>
      </c>
      <c r="B33" s="278">
        <f>SUM(B29:B32)</f>
        <v>0</v>
      </c>
      <c r="C33" s="279">
        <f t="shared" ref="C33:I33" si="14">SUM(C29:C32)</f>
        <v>0</v>
      </c>
      <c r="D33" s="279">
        <f t="shared" si="14"/>
        <v>0</v>
      </c>
      <c r="E33" s="278">
        <f>SUM(E29:E32)</f>
        <v>0</v>
      </c>
      <c r="F33" s="279">
        <f t="shared" ref="F33:G33" si="15">SUM(F29:F32)</f>
        <v>0</v>
      </c>
      <c r="G33" s="279">
        <f t="shared" si="15"/>
        <v>0</v>
      </c>
      <c r="H33" s="278">
        <f t="shared" si="14"/>
        <v>0</v>
      </c>
      <c r="I33" s="280">
        <f t="shared" si="14"/>
        <v>0</v>
      </c>
      <c r="J33" s="281">
        <f t="shared" si="5"/>
        <v>0</v>
      </c>
      <c r="K33" s="280">
        <f t="shared" si="5"/>
        <v>0</v>
      </c>
    </row>
    <row r="34" spans="1:11" s="268" customFormat="1" ht="22.5" customHeight="1">
      <c r="A34" s="282" t="s">
        <v>251</v>
      </c>
      <c r="B34" s="283">
        <f>COUNTIFS('様式１－１（新規分）'!$C$10:$C$24,$A34,'様式１－１（新規分）'!$A$10:$A$24,"産*")</f>
        <v>0</v>
      </c>
      <c r="C34" s="284">
        <f>SUMIFS('様式１－１（新規分）'!$R$10:$R$24,'様式１－１（新規分）'!$C$10:$C$24,$A34,'様式１－１（新規分）'!$A$10:$A$24,"産*")</f>
        <v>0</v>
      </c>
      <c r="D34" s="284">
        <f>SUMIFS('様式１－１（新規分）'!$S$10:$S$24,'様式１－１（新規分）'!$C$10:$C$24,$A34,'様式１－１（新規分）'!$A$10:$A$24,"産*")</f>
        <v>0</v>
      </c>
      <c r="E34" s="283">
        <f>COUNTIFS('様式１－１（新規分）'!$C$10:$C$24,$A34,'様式１－１（新規分）'!$A$10:$A$24,"食*")</f>
        <v>0</v>
      </c>
      <c r="F34" s="284">
        <f>SUMIFS('様式１－１（新規分）'!$R$10:$R$24,'様式１－１（新規分）'!$C$10:$C$24,$A34,'様式１－１（新規分）'!$A$10:$A$24,"食*")</f>
        <v>0</v>
      </c>
      <c r="G34" s="284">
        <f>SUMIFS('様式１－１（新規分）'!$S$10:$S$24,'様式１－１（新規分）'!$C$10:$C$24,$A34,'様式１－１（新規分）'!$A$10:$A$24,"食*")</f>
        <v>0</v>
      </c>
      <c r="H34" s="283">
        <f>SUMIF(様式４!$F$35:$F$155,$A34,様式４!$D$57:$D$177)*1000</f>
        <v>0</v>
      </c>
      <c r="I34" s="285">
        <f t="shared" ref="I34:I36" si="16">ROUNDDOWN(H34/2,-3)</f>
        <v>0</v>
      </c>
      <c r="J34" s="286">
        <f t="shared" ref="J34:J36" si="17">SUMIF($B$7:$I$7,"事業費",B34:I34)</f>
        <v>0</v>
      </c>
      <c r="K34" s="285">
        <f t="shared" ref="K34:K36" si="18">SUMIF($B$8:$I$8,$K$9,B34:I34)</f>
        <v>0</v>
      </c>
    </row>
    <row r="35" spans="1:11" s="268" customFormat="1" ht="22.5" customHeight="1">
      <c r="A35" s="282" t="s">
        <v>252</v>
      </c>
      <c r="B35" s="283">
        <f>COUNTIFS('様式１－１（新規分）'!$C$10:$C$24,$A35,'様式１－１（新規分）'!$A$10:$A$24,"産*")</f>
        <v>0</v>
      </c>
      <c r="C35" s="284">
        <f>SUMIFS('様式１－１（新規分）'!$R$10:$R$24,'様式１－１（新規分）'!$C$10:$C$24,$A35,'様式１－１（新規分）'!$A$10:$A$24,"産*")</f>
        <v>0</v>
      </c>
      <c r="D35" s="284">
        <f>SUMIFS('様式１－１（新規分）'!$S$10:$S$24,'様式１－１（新規分）'!$C$10:$C$24,$A35,'様式１－１（新規分）'!$A$10:$A$24,"産*")</f>
        <v>0</v>
      </c>
      <c r="E35" s="283">
        <f>COUNTIFS('様式１－１（新規分）'!$C$10:$C$24,$A35,'様式１－１（新規分）'!$A$10:$A$24,"食*")</f>
        <v>0</v>
      </c>
      <c r="F35" s="284">
        <f>SUMIFS('様式１－１（新規分）'!$R$10:$R$24,'様式１－１（新規分）'!$C$10:$C$24,$A35,'様式１－１（新規分）'!$A$10:$A$24,"食*")</f>
        <v>0</v>
      </c>
      <c r="G35" s="284">
        <f>SUMIFS('様式１－１（新規分）'!$S$10:$S$24,'様式１－１（新規分）'!$C$10:$C$24,$A35,'様式１－１（新規分）'!$A$10:$A$24,"食*")</f>
        <v>0</v>
      </c>
      <c r="H35" s="283">
        <f>SUMIF(様式４!$F$35:$F$155,$A35,様式４!$D$57:$D$177)*1000</f>
        <v>0</v>
      </c>
      <c r="I35" s="285">
        <f t="shared" si="16"/>
        <v>0</v>
      </c>
      <c r="J35" s="286">
        <f t="shared" si="17"/>
        <v>0</v>
      </c>
      <c r="K35" s="285">
        <f t="shared" si="18"/>
        <v>0</v>
      </c>
    </row>
    <row r="36" spans="1:11" s="268" customFormat="1" ht="22.5" customHeight="1" thickBot="1">
      <c r="A36" s="287" t="s">
        <v>253</v>
      </c>
      <c r="B36" s="288">
        <f>COUNTIFS('様式１－１（新規分）'!$C$10:$C$24,$A36,'様式１－１（新規分）'!$A$10:$A$24,"産*")</f>
        <v>0</v>
      </c>
      <c r="C36" s="289">
        <f>SUMIFS('様式１－１（新規分）'!$R$10:$R$24,'様式１－１（新規分）'!$C$10:$C$24,$A36,'様式１－１（新規分）'!$A$10:$A$24,"産*")</f>
        <v>0</v>
      </c>
      <c r="D36" s="289">
        <f>SUMIFS('様式１－１（新規分）'!$S$10:$S$24,'様式１－１（新規分）'!$C$10:$C$24,$A36,'様式１－１（新規分）'!$A$10:$A$24,"産*")</f>
        <v>0</v>
      </c>
      <c r="E36" s="288">
        <f>COUNTIFS('様式１－１（新規分）'!$C$10:$C$24,$A36,'様式１－１（新規分）'!$A$10:$A$24,"食*")</f>
        <v>0</v>
      </c>
      <c r="F36" s="289">
        <f>SUMIFS('様式１－１（新規分）'!$R$10:$R$24,'様式１－１（新規分）'!$C$10:$C$24,$A36,'様式１－１（新規分）'!$A$10:$A$24,"食*")</f>
        <v>0</v>
      </c>
      <c r="G36" s="289">
        <f>SUMIFS('様式１－１（新規分）'!$S$10:$S$24,'様式１－１（新規分）'!$C$10:$C$24,$A36,'様式１－１（新規分）'!$A$10:$A$24,"食*")</f>
        <v>0</v>
      </c>
      <c r="H36" s="288">
        <f>SUMIF(様式４!$F$35:$F$155,$A36,様式４!$D$57:$D$177)*1000</f>
        <v>0</v>
      </c>
      <c r="I36" s="290">
        <f t="shared" si="16"/>
        <v>0</v>
      </c>
      <c r="J36" s="286">
        <f t="shared" si="17"/>
        <v>0</v>
      </c>
      <c r="K36" s="285">
        <f t="shared" si="18"/>
        <v>0</v>
      </c>
    </row>
    <row r="37" spans="1:11" s="268" customFormat="1" ht="22.5" customHeight="1" thickBot="1">
      <c r="A37" s="277" t="s">
        <v>254</v>
      </c>
      <c r="B37" s="278">
        <f>SUM(B34:B36)</f>
        <v>0</v>
      </c>
      <c r="C37" s="279">
        <f t="shared" ref="C37:I37" si="19">SUM(C34:C36)</f>
        <v>0</v>
      </c>
      <c r="D37" s="279">
        <f t="shared" si="19"/>
        <v>0</v>
      </c>
      <c r="E37" s="278">
        <f>SUM(E34:E36)</f>
        <v>0</v>
      </c>
      <c r="F37" s="279">
        <f t="shared" ref="F37:G37" si="20">SUM(F34:F36)</f>
        <v>0</v>
      </c>
      <c r="G37" s="279">
        <f t="shared" si="20"/>
        <v>0</v>
      </c>
      <c r="H37" s="278">
        <f t="shared" si="19"/>
        <v>0</v>
      </c>
      <c r="I37" s="280">
        <f t="shared" si="19"/>
        <v>0</v>
      </c>
      <c r="J37" s="286">
        <f t="shared" si="5"/>
        <v>0</v>
      </c>
      <c r="K37" s="285">
        <f t="shared" si="5"/>
        <v>0</v>
      </c>
    </row>
    <row r="38" spans="1:11" s="268" customFormat="1" ht="22.5" customHeight="1">
      <c r="A38" s="282" t="s">
        <v>255</v>
      </c>
      <c r="B38" s="283">
        <f>COUNTIFS('様式１－１（新規分）'!$C$10:$C$24,$A38,'様式１－１（新規分）'!$A$10:$A$24,"産*")</f>
        <v>0</v>
      </c>
      <c r="C38" s="284">
        <f>SUMIFS('様式１－１（新規分）'!$R$10:$R$24,'様式１－１（新規分）'!$C$10:$C$24,$A38,'様式１－１（新規分）'!$A$10:$A$24,"産*")</f>
        <v>0</v>
      </c>
      <c r="D38" s="284">
        <f>SUMIFS('様式１－１（新規分）'!$S$10:$S$24,'様式１－１（新規分）'!$C$10:$C$24,$A38,'様式１－１（新規分）'!$A$10:$A$24,"産*")</f>
        <v>0</v>
      </c>
      <c r="E38" s="283">
        <f>COUNTIFS('様式１－１（新規分）'!$C$10:$C$24,$A38,'様式１－１（新規分）'!$A$10:$A$24,"食*")</f>
        <v>0</v>
      </c>
      <c r="F38" s="284">
        <f>SUMIFS('様式１－１（新規分）'!$R$10:$R$24,'様式１－１（新規分）'!$C$10:$C$24,$A38,'様式１－１（新規分）'!$A$10:$A$24,"食*")</f>
        <v>0</v>
      </c>
      <c r="G38" s="284">
        <f>SUMIFS('様式１－１（新規分）'!$S$10:$S$24,'様式１－１（新規分）'!$C$10:$C$24,$A38,'様式１－１（新規分）'!$A$10:$A$24,"食*")</f>
        <v>0</v>
      </c>
      <c r="H38" s="283">
        <f>SUMIF(様式４!$F$35:$F$155,$A38,様式４!$D$57:$D$177)*1000</f>
        <v>0</v>
      </c>
      <c r="I38" s="285">
        <f t="shared" ref="I38:I43" si="21">ROUNDDOWN(H38/2,-3)</f>
        <v>0</v>
      </c>
      <c r="J38" s="286">
        <f t="shared" ref="J38:J43" si="22">SUMIF($B$7:$I$7,"事業費",B38:I38)</f>
        <v>0</v>
      </c>
      <c r="K38" s="285">
        <f t="shared" ref="K38:K43" si="23">SUMIF($B$8:$I$8,$K$9,B38:I38)</f>
        <v>0</v>
      </c>
    </row>
    <row r="39" spans="1:11" s="268" customFormat="1" ht="22.5" customHeight="1">
      <c r="A39" s="282" t="s">
        <v>256</v>
      </c>
      <c r="B39" s="283">
        <f>COUNTIFS('様式１－１（新規分）'!$C$10:$C$24,$A39,'様式１－１（新規分）'!$A$10:$A$24,"産*")</f>
        <v>0</v>
      </c>
      <c r="C39" s="284">
        <f>SUMIFS('様式１－１（新規分）'!$R$10:$R$24,'様式１－１（新規分）'!$C$10:$C$24,$A39,'様式１－１（新規分）'!$A$10:$A$24,"産*")</f>
        <v>0</v>
      </c>
      <c r="D39" s="284">
        <f>SUMIFS('様式１－１（新規分）'!$S$10:$S$24,'様式１－１（新規分）'!$C$10:$C$24,$A39,'様式１－１（新規分）'!$A$10:$A$24,"産*")</f>
        <v>0</v>
      </c>
      <c r="E39" s="283">
        <f>COUNTIFS('様式１－１（新規分）'!$C$10:$C$24,$A39,'様式１－１（新規分）'!$A$10:$A$24,"食*")</f>
        <v>0</v>
      </c>
      <c r="F39" s="284">
        <f>SUMIFS('様式１－１（新規分）'!$R$10:$R$24,'様式１－１（新規分）'!$C$10:$C$24,$A39,'様式１－１（新規分）'!$A$10:$A$24,"食*")</f>
        <v>0</v>
      </c>
      <c r="G39" s="284">
        <f>SUMIFS('様式１－１（新規分）'!$S$10:$S$24,'様式１－１（新規分）'!$C$10:$C$24,$A39,'様式１－１（新規分）'!$A$10:$A$24,"食*")</f>
        <v>0</v>
      </c>
      <c r="H39" s="283">
        <f>SUMIF(様式４!$F$35:$F$155,$A39,様式４!$D$57:$D$177)*1000</f>
        <v>0</v>
      </c>
      <c r="I39" s="285">
        <f t="shared" si="21"/>
        <v>0</v>
      </c>
      <c r="J39" s="286">
        <f t="shared" si="22"/>
        <v>0</v>
      </c>
      <c r="K39" s="285">
        <f t="shared" si="23"/>
        <v>0</v>
      </c>
    </row>
    <row r="40" spans="1:11" s="268" customFormat="1" ht="22.5" customHeight="1">
      <c r="A40" s="282" t="s">
        <v>257</v>
      </c>
      <c r="B40" s="283">
        <f>COUNTIFS('様式１－１（新規分）'!$C$10:$C$24,$A40,'様式１－１（新規分）'!$A$10:$A$24,"産*")</f>
        <v>0</v>
      </c>
      <c r="C40" s="284">
        <f>SUMIFS('様式１－１（新規分）'!$R$10:$R$24,'様式１－１（新規分）'!$C$10:$C$24,$A40,'様式１－１（新規分）'!$A$10:$A$24,"産*")</f>
        <v>0</v>
      </c>
      <c r="D40" s="284">
        <f>SUMIFS('様式１－１（新規分）'!$S$10:$S$24,'様式１－１（新規分）'!$C$10:$C$24,$A40,'様式１－１（新規分）'!$A$10:$A$24,"産*")</f>
        <v>0</v>
      </c>
      <c r="E40" s="283">
        <f>COUNTIFS('様式１－１（新規分）'!$C$10:$C$24,$A40,'様式１－１（新規分）'!$A$10:$A$24,"食*")</f>
        <v>0</v>
      </c>
      <c r="F40" s="284">
        <f>SUMIFS('様式１－１（新規分）'!$R$10:$R$24,'様式１－１（新規分）'!$C$10:$C$24,$A40,'様式１－１（新規分）'!$A$10:$A$24,"食*")</f>
        <v>0</v>
      </c>
      <c r="G40" s="284">
        <f>SUMIFS('様式１－１（新規分）'!$S$10:$S$24,'様式１－１（新規分）'!$C$10:$C$24,$A40,'様式１－１（新規分）'!$A$10:$A$24,"食*")</f>
        <v>0</v>
      </c>
      <c r="H40" s="283">
        <f>SUMIF(様式４!$F$35:$F$155,$A40,様式４!$D$57:$D$177)*1000</f>
        <v>0</v>
      </c>
      <c r="I40" s="285">
        <f t="shared" si="21"/>
        <v>0</v>
      </c>
      <c r="J40" s="286">
        <f t="shared" si="22"/>
        <v>0</v>
      </c>
      <c r="K40" s="285">
        <f t="shared" si="23"/>
        <v>0</v>
      </c>
    </row>
    <row r="41" spans="1:11" s="268" customFormat="1" ht="22.5" customHeight="1">
      <c r="A41" s="282" t="s">
        <v>258</v>
      </c>
      <c r="B41" s="283">
        <f>COUNTIFS('様式１－１（新規分）'!$C$10:$C$24,$A41,'様式１－１（新規分）'!$A$10:$A$24,"産*")</f>
        <v>0</v>
      </c>
      <c r="C41" s="284">
        <f>SUMIFS('様式１－１（新規分）'!$R$10:$R$24,'様式１－１（新規分）'!$C$10:$C$24,$A41,'様式１－１（新規分）'!$A$10:$A$24,"産*")</f>
        <v>0</v>
      </c>
      <c r="D41" s="284">
        <f>SUMIFS('様式１－１（新規分）'!$S$10:$S$24,'様式１－１（新規分）'!$C$10:$C$24,$A41,'様式１－１（新規分）'!$A$10:$A$24,"産*")</f>
        <v>0</v>
      </c>
      <c r="E41" s="283">
        <f>COUNTIFS('様式１－１（新規分）'!$C$10:$C$24,$A41,'様式１－１（新規分）'!$A$10:$A$24,"食*")</f>
        <v>0</v>
      </c>
      <c r="F41" s="284">
        <f>SUMIFS('様式１－１（新規分）'!$R$10:$R$24,'様式１－１（新規分）'!$C$10:$C$24,$A41,'様式１－１（新規分）'!$A$10:$A$24,"食*")</f>
        <v>0</v>
      </c>
      <c r="G41" s="284">
        <f>SUMIFS('様式１－１（新規分）'!$S$10:$S$24,'様式１－１（新規分）'!$C$10:$C$24,$A41,'様式１－１（新規分）'!$A$10:$A$24,"食*")</f>
        <v>0</v>
      </c>
      <c r="H41" s="283">
        <f>SUMIF(様式４!$F$35:$F$155,$A41,様式４!$D$57:$D$177)*1000</f>
        <v>0</v>
      </c>
      <c r="I41" s="285">
        <f t="shared" si="21"/>
        <v>0</v>
      </c>
      <c r="J41" s="286">
        <f t="shared" si="22"/>
        <v>0</v>
      </c>
      <c r="K41" s="285">
        <f t="shared" si="23"/>
        <v>0</v>
      </c>
    </row>
    <row r="42" spans="1:11" s="268" customFormat="1" ht="22.5" customHeight="1">
      <c r="A42" s="282" t="s">
        <v>259</v>
      </c>
      <c r="B42" s="283">
        <f>COUNTIFS('様式１－１（新規分）'!$C$10:$C$24,$A42,'様式１－１（新規分）'!$A$10:$A$24,"産*")</f>
        <v>0</v>
      </c>
      <c r="C42" s="284">
        <f>SUMIFS('様式１－１（新規分）'!$R$10:$R$24,'様式１－１（新規分）'!$C$10:$C$24,$A42,'様式１－１（新規分）'!$A$10:$A$24,"産*")</f>
        <v>0</v>
      </c>
      <c r="D42" s="284">
        <f>SUMIFS('様式１－１（新規分）'!$S$10:$S$24,'様式１－１（新規分）'!$C$10:$C$24,$A42,'様式１－１（新規分）'!$A$10:$A$24,"産*")</f>
        <v>0</v>
      </c>
      <c r="E42" s="283">
        <f>COUNTIFS('様式１－１（新規分）'!$C$10:$C$24,$A42,'様式１－１（新規分）'!$A$10:$A$24,"食*")</f>
        <v>0</v>
      </c>
      <c r="F42" s="284">
        <f>SUMIFS('様式１－１（新規分）'!$R$10:$R$24,'様式１－１（新規分）'!$C$10:$C$24,$A42,'様式１－１（新規分）'!$A$10:$A$24,"食*")</f>
        <v>0</v>
      </c>
      <c r="G42" s="284">
        <f>SUMIFS('様式１－１（新規分）'!$S$10:$S$24,'様式１－１（新規分）'!$C$10:$C$24,$A42,'様式１－１（新規分）'!$A$10:$A$24,"食*")</f>
        <v>0</v>
      </c>
      <c r="H42" s="283">
        <f>SUMIF(様式４!$F$35:$F$155,$A42,様式４!$D$57:$D$177)*1000</f>
        <v>0</v>
      </c>
      <c r="I42" s="285">
        <f t="shared" si="21"/>
        <v>0</v>
      </c>
      <c r="J42" s="286">
        <f t="shared" si="22"/>
        <v>0</v>
      </c>
      <c r="K42" s="285">
        <f t="shared" si="23"/>
        <v>0</v>
      </c>
    </row>
    <row r="43" spans="1:11" s="268" customFormat="1" ht="22.5" customHeight="1" thickBot="1">
      <c r="A43" s="287" t="s">
        <v>260</v>
      </c>
      <c r="B43" s="288">
        <f>COUNTIFS('様式１－１（新規分）'!$C$10:$C$24,$A43,'様式１－１（新規分）'!$A$10:$A$24,"産*")</f>
        <v>0</v>
      </c>
      <c r="C43" s="289">
        <f>SUMIFS('様式１－１（新規分）'!$R$10:$R$24,'様式１－１（新規分）'!$C$10:$C$24,$A43,'様式１－１（新規分）'!$A$10:$A$24,"産*")</f>
        <v>0</v>
      </c>
      <c r="D43" s="289">
        <f>SUMIFS('様式１－１（新規分）'!$S$10:$S$24,'様式１－１（新規分）'!$C$10:$C$24,$A43,'様式１－１（新規分）'!$A$10:$A$24,"産*")</f>
        <v>0</v>
      </c>
      <c r="E43" s="288">
        <f>COUNTIFS('様式１－１（新規分）'!$C$10:$C$24,$A43,'様式１－１（新規分）'!$A$10:$A$24,"食*")</f>
        <v>0</v>
      </c>
      <c r="F43" s="289">
        <f>SUMIFS('様式１－１（新規分）'!$R$10:$R$24,'様式１－１（新規分）'!$C$10:$C$24,$A43,'様式１－１（新規分）'!$A$10:$A$24,"食*")</f>
        <v>0</v>
      </c>
      <c r="G43" s="289">
        <f>SUMIFS('様式１－１（新規分）'!$S$10:$S$24,'様式１－１（新規分）'!$C$10:$C$24,$A43,'様式１－１（新規分）'!$A$10:$A$24,"食*")</f>
        <v>0</v>
      </c>
      <c r="H43" s="288">
        <f>SUMIF(様式４!$F$35:$F$155,$A43,様式４!$D$57:$D$177)*1000</f>
        <v>0</v>
      </c>
      <c r="I43" s="290">
        <f t="shared" si="21"/>
        <v>0</v>
      </c>
      <c r="J43" s="291">
        <f t="shared" si="22"/>
        <v>0</v>
      </c>
      <c r="K43" s="290">
        <f t="shared" si="23"/>
        <v>0</v>
      </c>
    </row>
    <row r="44" spans="1:11" s="268" customFormat="1" ht="22.5" customHeight="1" thickBot="1">
      <c r="A44" s="277" t="s">
        <v>261</v>
      </c>
      <c r="B44" s="278">
        <f>SUM(B38:B43)</f>
        <v>0</v>
      </c>
      <c r="C44" s="279">
        <f t="shared" ref="C44:I44" si="24">SUM(C38:C43)</f>
        <v>0</v>
      </c>
      <c r="D44" s="279">
        <f t="shared" si="24"/>
        <v>0</v>
      </c>
      <c r="E44" s="278">
        <f>SUM(E38:E43)</f>
        <v>0</v>
      </c>
      <c r="F44" s="279">
        <f t="shared" ref="F44:G44" si="25">SUM(F38:F43)</f>
        <v>0</v>
      </c>
      <c r="G44" s="279">
        <f t="shared" si="25"/>
        <v>0</v>
      </c>
      <c r="H44" s="278">
        <f t="shared" si="24"/>
        <v>0</v>
      </c>
      <c r="I44" s="280">
        <f t="shared" si="24"/>
        <v>0</v>
      </c>
      <c r="J44" s="281">
        <f t="shared" ref="J44:K64" si="26">C44+F44+H44</f>
        <v>0</v>
      </c>
      <c r="K44" s="280">
        <f t="shared" si="26"/>
        <v>0</v>
      </c>
    </row>
    <row r="45" spans="1:11" s="268" customFormat="1" ht="22.5" customHeight="1">
      <c r="A45" s="282" t="s">
        <v>262</v>
      </c>
      <c r="B45" s="283">
        <f>COUNTIFS('様式１－１（新規分）'!$C$10:$C$24,$A45,'様式１－１（新規分）'!$A$10:$A$24,"産*")</f>
        <v>0</v>
      </c>
      <c r="C45" s="284">
        <f>SUMIFS('様式１－１（新規分）'!$R$10:$R$24,'様式１－１（新規分）'!$C$10:$C$24,$A45,'様式１－１（新規分）'!$A$10:$A$24,"産*")</f>
        <v>0</v>
      </c>
      <c r="D45" s="284">
        <f>SUMIFS('様式１－１（新規分）'!$S$10:$S$24,'様式１－１（新規分）'!$C$10:$C$24,$A45,'様式１－１（新規分）'!$A$10:$A$24,"産*")</f>
        <v>0</v>
      </c>
      <c r="E45" s="283">
        <f>COUNTIFS('様式１－１（新規分）'!$C$10:$C$24,$A45,'様式１－１（新規分）'!$A$10:$A$24,"食*")</f>
        <v>0</v>
      </c>
      <c r="F45" s="284">
        <f>SUMIFS('様式１－１（新規分）'!$R$10:$R$24,'様式１－１（新規分）'!$C$10:$C$24,$A45,'様式１－１（新規分）'!$A$10:$A$24,"食*")</f>
        <v>0</v>
      </c>
      <c r="G45" s="284">
        <f>SUMIFS('様式１－１（新規分）'!$S$10:$S$24,'様式１－１（新規分）'!$C$10:$C$24,$A45,'様式１－１（新規分）'!$A$10:$A$24,"食*")</f>
        <v>0</v>
      </c>
      <c r="H45" s="283">
        <f>SUMIF(様式４!$F$35:$F$155,$A45,様式４!$D$57:$D$177)*1000</f>
        <v>0</v>
      </c>
      <c r="I45" s="285">
        <f t="shared" ref="I45:I53" si="27">ROUNDDOWN(H45/2,-3)</f>
        <v>0</v>
      </c>
      <c r="J45" s="286">
        <f t="shared" ref="J45:J53" si="28">SUMIF($B$7:$I$7,"事業費",B45:I45)</f>
        <v>0</v>
      </c>
      <c r="K45" s="285">
        <f t="shared" ref="K45:K53" si="29">SUMIF($B$8:$I$8,$K$9,B45:I45)</f>
        <v>0</v>
      </c>
    </row>
    <row r="46" spans="1:11" s="268" customFormat="1" ht="22.5" customHeight="1">
      <c r="A46" s="282" t="s">
        <v>263</v>
      </c>
      <c r="B46" s="283">
        <f>COUNTIFS('様式１－１（新規分）'!$C$10:$C$24,$A46,'様式１－１（新規分）'!$A$10:$A$24,"産*")</f>
        <v>0</v>
      </c>
      <c r="C46" s="284">
        <f>SUMIFS('様式１－１（新規分）'!$R$10:$R$24,'様式１－１（新規分）'!$C$10:$C$24,$A46,'様式１－１（新規分）'!$A$10:$A$24,"産*")</f>
        <v>0</v>
      </c>
      <c r="D46" s="284">
        <f>SUMIFS('様式１－１（新規分）'!$S$10:$S$24,'様式１－１（新規分）'!$C$10:$C$24,$A46,'様式１－１（新規分）'!$A$10:$A$24,"産*")</f>
        <v>0</v>
      </c>
      <c r="E46" s="283">
        <f>COUNTIFS('様式１－１（新規分）'!$C$10:$C$24,$A46,'様式１－１（新規分）'!$A$10:$A$24,"食*")</f>
        <v>0</v>
      </c>
      <c r="F46" s="284">
        <f>SUMIFS('様式１－１（新規分）'!$R$10:$R$24,'様式１－１（新規分）'!$C$10:$C$24,$A46,'様式１－１（新規分）'!$A$10:$A$24,"食*")</f>
        <v>0</v>
      </c>
      <c r="G46" s="284">
        <f>SUMIFS('様式１－１（新規分）'!$S$10:$S$24,'様式１－１（新規分）'!$C$10:$C$24,$A46,'様式１－１（新規分）'!$A$10:$A$24,"食*")</f>
        <v>0</v>
      </c>
      <c r="H46" s="283">
        <f>SUMIF(様式４!$F$35:$F$155,$A46,様式４!$D$57:$D$177)*1000</f>
        <v>0</v>
      </c>
      <c r="I46" s="285">
        <f t="shared" si="27"/>
        <v>0</v>
      </c>
      <c r="J46" s="286">
        <f t="shared" si="28"/>
        <v>0</v>
      </c>
      <c r="K46" s="285">
        <f t="shared" si="29"/>
        <v>0</v>
      </c>
    </row>
    <row r="47" spans="1:11" s="268" customFormat="1" ht="22.5" customHeight="1">
      <c r="A47" s="282" t="s">
        <v>264</v>
      </c>
      <c r="B47" s="283">
        <f>COUNTIFS('様式１－１（新規分）'!$C$10:$C$24,$A47,'様式１－１（新規分）'!$A$10:$A$24,"産*")</f>
        <v>0</v>
      </c>
      <c r="C47" s="284">
        <f>SUMIFS('様式１－１（新規分）'!$R$10:$R$24,'様式１－１（新規分）'!$C$10:$C$24,$A47,'様式１－１（新規分）'!$A$10:$A$24,"産*")</f>
        <v>0</v>
      </c>
      <c r="D47" s="284">
        <f>SUMIFS('様式１－１（新規分）'!$S$10:$S$24,'様式１－１（新規分）'!$C$10:$C$24,$A47,'様式１－１（新規分）'!$A$10:$A$24,"産*")</f>
        <v>0</v>
      </c>
      <c r="E47" s="283">
        <f>COUNTIFS('様式１－１（新規分）'!$C$10:$C$24,$A47,'様式１－１（新規分）'!$A$10:$A$24,"食*")</f>
        <v>0</v>
      </c>
      <c r="F47" s="284">
        <f>SUMIFS('様式１－１（新規分）'!$R$10:$R$24,'様式１－１（新規分）'!$C$10:$C$24,$A47,'様式１－１（新規分）'!$A$10:$A$24,"食*")</f>
        <v>0</v>
      </c>
      <c r="G47" s="284">
        <f>SUMIFS('様式１－１（新規分）'!$S$10:$S$24,'様式１－１（新規分）'!$C$10:$C$24,$A47,'様式１－１（新規分）'!$A$10:$A$24,"食*")</f>
        <v>0</v>
      </c>
      <c r="H47" s="283">
        <f>SUMIF(様式４!$F$35:$F$155,$A47,様式４!$D$57:$D$177)*1000</f>
        <v>0</v>
      </c>
      <c r="I47" s="285">
        <f t="shared" si="27"/>
        <v>0</v>
      </c>
      <c r="J47" s="286">
        <f t="shared" si="28"/>
        <v>0</v>
      </c>
      <c r="K47" s="285">
        <f t="shared" si="29"/>
        <v>0</v>
      </c>
    </row>
    <row r="48" spans="1:11" s="268" customFormat="1" ht="22.5" customHeight="1">
      <c r="A48" s="302" t="s">
        <v>265</v>
      </c>
      <c r="B48" s="303">
        <f>COUNTIFS('様式１－１（新規分）'!$C$10:$C$24,$A48,'様式１－１（新規分）'!$A$10:$A$24,"産*")</f>
        <v>0</v>
      </c>
      <c r="C48" s="304">
        <f>SUMIFS('様式１－１（新規分）'!$R$10:$R$24,'様式１－１（新規分）'!$C$10:$C$24,$A48,'様式１－１（新規分）'!$A$10:$A$24,"産*")</f>
        <v>0</v>
      </c>
      <c r="D48" s="304">
        <f>SUMIFS('様式１－１（新規分）'!$S$10:$S$24,'様式１－１（新規分）'!$C$10:$C$24,$A48,'様式１－１（新規分）'!$A$10:$A$24,"産*")</f>
        <v>0</v>
      </c>
      <c r="E48" s="303">
        <f>COUNTIFS('様式１－１（新規分）'!$C$10:$C$24,$A48,'様式１－１（新規分）'!$A$10:$A$24,"食*")</f>
        <v>0</v>
      </c>
      <c r="F48" s="304">
        <f>SUMIFS('様式１－１（新規分）'!$R$10:$R$24,'様式１－１（新規分）'!$C$10:$C$24,$A48,'様式１－１（新規分）'!$A$10:$A$24,"食*")</f>
        <v>0</v>
      </c>
      <c r="G48" s="304">
        <f>SUMIFS('様式１－１（新規分）'!$S$10:$S$24,'様式１－１（新規分）'!$C$10:$C$24,$A48,'様式１－１（新規分）'!$A$10:$A$24,"食*")</f>
        <v>0</v>
      </c>
      <c r="H48" s="303">
        <f>SUMIF(様式４!$F$35:$F$155,$A48,様式４!$D$57:$D$177)*1000</f>
        <v>0</v>
      </c>
      <c r="I48" s="305">
        <f t="shared" si="27"/>
        <v>0</v>
      </c>
      <c r="J48" s="306">
        <f t="shared" si="28"/>
        <v>0</v>
      </c>
      <c r="K48" s="305">
        <f t="shared" si="29"/>
        <v>0</v>
      </c>
    </row>
    <row r="49" spans="1:11" s="268" customFormat="1" ht="22.5" customHeight="1">
      <c r="A49" s="302" t="s">
        <v>266</v>
      </c>
      <c r="B49" s="303">
        <f>COUNTIFS('様式１－１（新規分）'!$C$10:$C$24,$A49,'様式１－１（新規分）'!$A$10:$A$24,"産*")</f>
        <v>0</v>
      </c>
      <c r="C49" s="304">
        <f>SUMIFS('様式１－１（新規分）'!$R$10:$R$24,'様式１－１（新規分）'!$C$10:$C$24,$A49,'様式１－１（新規分）'!$A$10:$A$24,"産*")</f>
        <v>0</v>
      </c>
      <c r="D49" s="304">
        <f>SUMIFS('様式１－１（新規分）'!$S$10:$S$24,'様式１－１（新規分）'!$C$10:$C$24,$A49,'様式１－１（新規分）'!$A$10:$A$24,"産*")</f>
        <v>0</v>
      </c>
      <c r="E49" s="303">
        <f>COUNTIFS('様式１－１（新規分）'!$C$10:$C$24,$A49,'様式１－１（新規分）'!$A$10:$A$24,"食*")</f>
        <v>0</v>
      </c>
      <c r="F49" s="304">
        <f>SUMIFS('様式１－１（新規分）'!$R$10:$R$24,'様式１－１（新規分）'!$C$10:$C$24,$A49,'様式１－１（新規分）'!$A$10:$A$24,"食*")</f>
        <v>0</v>
      </c>
      <c r="G49" s="304">
        <f>SUMIFS('様式１－１（新規分）'!$S$10:$S$24,'様式１－１（新規分）'!$C$10:$C$24,$A49,'様式１－１（新規分）'!$A$10:$A$24,"食*")</f>
        <v>0</v>
      </c>
      <c r="H49" s="303">
        <f>SUMIF(様式４!$F$35:$F$155,$A49,様式４!$D$57:$D$177)*1000</f>
        <v>0</v>
      </c>
      <c r="I49" s="305">
        <f t="shared" si="27"/>
        <v>0</v>
      </c>
      <c r="J49" s="306">
        <f t="shared" si="28"/>
        <v>0</v>
      </c>
      <c r="K49" s="305">
        <f t="shared" si="29"/>
        <v>0</v>
      </c>
    </row>
    <row r="50" spans="1:11" s="268" customFormat="1" ht="22.5" customHeight="1">
      <c r="A50" s="302" t="s">
        <v>267</v>
      </c>
      <c r="B50" s="303">
        <f>COUNTIFS('様式１－１（新規分）'!$C$10:$C$24,$A50,'様式１－１（新規分）'!$A$10:$A$24,"産*")</f>
        <v>0</v>
      </c>
      <c r="C50" s="304">
        <f>SUMIFS('様式１－１（新規分）'!$R$10:$R$24,'様式１－１（新規分）'!$C$10:$C$24,$A50,'様式１－１（新規分）'!$A$10:$A$24,"産*")</f>
        <v>0</v>
      </c>
      <c r="D50" s="304">
        <f>SUMIFS('様式１－１（新規分）'!$S$10:$S$24,'様式１－１（新規分）'!$C$10:$C$24,$A50,'様式１－１（新規分）'!$A$10:$A$24,"産*")</f>
        <v>0</v>
      </c>
      <c r="E50" s="303">
        <f>COUNTIFS('様式１－１（新規分）'!$C$10:$C$24,$A50,'様式１－１（新規分）'!$A$10:$A$24,"食*")</f>
        <v>0</v>
      </c>
      <c r="F50" s="304">
        <f>SUMIFS('様式１－１（新規分）'!$R$10:$R$24,'様式１－１（新規分）'!$C$10:$C$24,$A50,'様式１－１（新規分）'!$A$10:$A$24,"食*")</f>
        <v>0</v>
      </c>
      <c r="G50" s="304">
        <f>SUMIFS('様式１－１（新規分）'!$S$10:$S$24,'様式１－１（新規分）'!$C$10:$C$24,$A50,'様式１－１（新規分）'!$A$10:$A$24,"食*")</f>
        <v>0</v>
      </c>
      <c r="H50" s="303">
        <f>SUMIF(様式４!$F$35:$F$155,$A50,様式４!$D$57:$D$177)*1000</f>
        <v>0</v>
      </c>
      <c r="I50" s="305">
        <f t="shared" si="27"/>
        <v>0</v>
      </c>
      <c r="J50" s="306">
        <f t="shared" si="28"/>
        <v>0</v>
      </c>
      <c r="K50" s="305">
        <f t="shared" si="29"/>
        <v>0</v>
      </c>
    </row>
    <row r="51" spans="1:11" s="268" customFormat="1" ht="22.5" customHeight="1">
      <c r="A51" s="302" t="s">
        <v>268</v>
      </c>
      <c r="B51" s="303">
        <f>COUNTIFS('様式１－１（新規分）'!$C$10:$C$24,$A51,'様式１－１（新規分）'!$A$10:$A$24,"産*")</f>
        <v>0</v>
      </c>
      <c r="C51" s="304">
        <f>SUMIFS('様式１－１（新規分）'!$R$10:$R$24,'様式１－１（新規分）'!$C$10:$C$24,$A51,'様式１－１（新規分）'!$A$10:$A$24,"産*")</f>
        <v>0</v>
      </c>
      <c r="D51" s="304">
        <f>SUMIFS('様式１－１（新規分）'!$S$10:$S$24,'様式１－１（新規分）'!$C$10:$C$24,$A51,'様式１－１（新規分）'!$A$10:$A$24,"産*")</f>
        <v>0</v>
      </c>
      <c r="E51" s="303">
        <f>COUNTIFS('様式１－１（新規分）'!$C$10:$C$24,$A51,'様式１－１（新規分）'!$A$10:$A$24,"食*")</f>
        <v>0</v>
      </c>
      <c r="F51" s="304">
        <f>SUMIFS('様式１－１（新規分）'!$R$10:$R$24,'様式１－１（新規分）'!$C$10:$C$24,$A51,'様式１－１（新規分）'!$A$10:$A$24,"食*")</f>
        <v>0</v>
      </c>
      <c r="G51" s="304">
        <f>SUMIFS('様式１－１（新規分）'!$S$10:$S$24,'様式１－１（新規分）'!$C$10:$C$24,$A51,'様式１－１（新規分）'!$A$10:$A$24,"食*")</f>
        <v>0</v>
      </c>
      <c r="H51" s="303">
        <f>SUMIF(様式４!$F$35:$F$155,$A51,様式４!$D$57:$D$177)*1000</f>
        <v>0</v>
      </c>
      <c r="I51" s="305">
        <f t="shared" si="27"/>
        <v>0</v>
      </c>
      <c r="J51" s="306">
        <f t="shared" si="28"/>
        <v>0</v>
      </c>
      <c r="K51" s="305">
        <f t="shared" si="29"/>
        <v>0</v>
      </c>
    </row>
    <row r="52" spans="1:11" s="268" customFormat="1" ht="22.5" customHeight="1">
      <c r="A52" s="302" t="s">
        <v>269</v>
      </c>
      <c r="B52" s="303">
        <f>COUNTIFS('様式１－１（新規分）'!$C$10:$C$24,$A52,'様式１－１（新規分）'!$A$10:$A$24,"産*")</f>
        <v>0</v>
      </c>
      <c r="C52" s="304">
        <f>SUMIFS('様式１－１（新規分）'!$R$10:$R$24,'様式１－１（新規分）'!$C$10:$C$24,$A52,'様式１－１（新規分）'!$A$10:$A$24,"産*")</f>
        <v>0</v>
      </c>
      <c r="D52" s="304">
        <f>SUMIFS('様式１－１（新規分）'!$S$10:$S$24,'様式１－１（新規分）'!$C$10:$C$24,$A52,'様式１－１（新規分）'!$A$10:$A$24,"産*")</f>
        <v>0</v>
      </c>
      <c r="E52" s="303">
        <f>COUNTIFS('様式１－１（新規分）'!$C$10:$C$24,$A52,'様式１－１（新規分）'!$A$10:$A$24,"食*")</f>
        <v>0</v>
      </c>
      <c r="F52" s="304">
        <f>SUMIFS('様式１－１（新規分）'!$R$10:$R$24,'様式１－１（新規分）'!$C$10:$C$24,$A52,'様式１－１（新規分）'!$A$10:$A$24,"食*")</f>
        <v>0</v>
      </c>
      <c r="G52" s="304">
        <f>SUMIFS('様式１－１（新規分）'!$S$10:$S$24,'様式１－１（新規分）'!$C$10:$C$24,$A52,'様式１－１（新規分）'!$A$10:$A$24,"食*")</f>
        <v>0</v>
      </c>
      <c r="H52" s="303">
        <f>SUMIF(様式４!$F$35:$F$155,$A52,様式４!$D$57:$D$177)*1000</f>
        <v>0</v>
      </c>
      <c r="I52" s="305">
        <f t="shared" si="27"/>
        <v>0</v>
      </c>
      <c r="J52" s="306">
        <f t="shared" si="28"/>
        <v>0</v>
      </c>
      <c r="K52" s="305">
        <f t="shared" si="29"/>
        <v>0</v>
      </c>
    </row>
    <row r="53" spans="1:11" s="268" customFormat="1" ht="22.5" customHeight="1" thickBot="1">
      <c r="A53" s="287" t="s">
        <v>270</v>
      </c>
      <c r="B53" s="288">
        <f>COUNTIFS('様式１－１（新規分）'!$C$10:$C$24,$A53,'様式１－１（新規分）'!$A$10:$A$24,"産*")</f>
        <v>0</v>
      </c>
      <c r="C53" s="289">
        <f>SUMIFS('様式１－１（新規分）'!$R$10:$R$24,'様式１－１（新規分）'!$C$10:$C$24,$A53,'様式１－１（新規分）'!$A$10:$A$24,"産*")</f>
        <v>0</v>
      </c>
      <c r="D53" s="289">
        <f>SUMIFS('様式１－１（新規分）'!$S$10:$S$24,'様式１－１（新規分）'!$C$10:$C$24,$A53,'様式１－１（新規分）'!$A$10:$A$24,"産*")</f>
        <v>0</v>
      </c>
      <c r="E53" s="288">
        <f>COUNTIFS('様式１－１（新規分）'!$C$10:$C$24,$A53,'様式１－１（新規分）'!$A$10:$A$24,"食*")</f>
        <v>0</v>
      </c>
      <c r="F53" s="289">
        <f>SUMIFS('様式１－１（新規分）'!$R$10:$R$24,'様式１－１（新規分）'!$C$10:$C$24,$A53,'様式１－１（新規分）'!$A$10:$A$24,"食*")</f>
        <v>0</v>
      </c>
      <c r="G53" s="289">
        <f>SUMIFS('様式１－１（新規分）'!$S$10:$S$24,'様式１－１（新規分）'!$C$10:$C$24,$A53,'様式１－１（新規分）'!$A$10:$A$24,"食*")</f>
        <v>0</v>
      </c>
      <c r="H53" s="288">
        <f>SUMIF(様式４!$F$35:$F$155,$A53,様式４!$D$57:$D$177)*1000</f>
        <v>0</v>
      </c>
      <c r="I53" s="290">
        <f t="shared" si="27"/>
        <v>0</v>
      </c>
      <c r="J53" s="291">
        <f t="shared" si="28"/>
        <v>0</v>
      </c>
      <c r="K53" s="290">
        <f t="shared" si="29"/>
        <v>0</v>
      </c>
    </row>
    <row r="54" spans="1:11" s="268" customFormat="1" ht="22.5" customHeight="1" thickBot="1">
      <c r="A54" s="277" t="s">
        <v>271</v>
      </c>
      <c r="B54" s="278">
        <f>SUM(B45:B53)</f>
        <v>0</v>
      </c>
      <c r="C54" s="279">
        <f t="shared" ref="C54:I54" si="30">SUM(C45:C53)</f>
        <v>0</v>
      </c>
      <c r="D54" s="279">
        <f t="shared" si="30"/>
        <v>0</v>
      </c>
      <c r="E54" s="278">
        <f>SUM(E45:E53)</f>
        <v>0</v>
      </c>
      <c r="F54" s="279">
        <f t="shared" ref="F54:G54" si="31">SUM(F45:F53)</f>
        <v>0</v>
      </c>
      <c r="G54" s="279">
        <f t="shared" si="31"/>
        <v>0</v>
      </c>
      <c r="H54" s="278">
        <f t="shared" si="30"/>
        <v>0</v>
      </c>
      <c r="I54" s="280">
        <f t="shared" si="30"/>
        <v>0</v>
      </c>
      <c r="J54" s="281">
        <f t="shared" si="26"/>
        <v>0</v>
      </c>
      <c r="K54" s="280">
        <f t="shared" si="26"/>
        <v>0</v>
      </c>
    </row>
    <row r="55" spans="1:11" s="268" customFormat="1" ht="22.5" customHeight="1">
      <c r="A55" s="282" t="s">
        <v>272</v>
      </c>
      <c r="B55" s="283">
        <f>COUNTIFS('様式１－１（新規分）'!$C$10:$C$24,$A55,'様式１－１（新規分）'!$A$10:$A$24,"産*")</f>
        <v>0</v>
      </c>
      <c r="C55" s="284">
        <f>SUMIFS('様式１－１（新規分）'!$R$10:$R$24,'様式１－１（新規分）'!$C$10:$C$24,$A55,'様式１－１（新規分）'!$A$10:$A$24,"産*")</f>
        <v>0</v>
      </c>
      <c r="D55" s="284">
        <f>SUMIFS('様式１－１（新規分）'!$S$10:$S$24,'様式１－１（新規分）'!$C$10:$C$24,$A55,'様式１－１（新規分）'!$A$10:$A$24,"産*")</f>
        <v>0</v>
      </c>
      <c r="E55" s="283">
        <f>COUNTIFS('様式１－１（新規分）'!$C$10:$C$24,$A55,'様式１－１（新規分）'!$A$10:$A$24,"食*")</f>
        <v>0</v>
      </c>
      <c r="F55" s="284">
        <f>SUMIFS('様式１－１（新規分）'!$R$10:$R$24,'様式１－１（新規分）'!$C$10:$C$24,$A55,'様式１－１（新規分）'!$A$10:$A$24,"食*")</f>
        <v>0</v>
      </c>
      <c r="G55" s="284">
        <f>SUMIFS('様式１－１（新規分）'!$S$10:$S$24,'様式１－１（新規分）'!$C$10:$C$24,$A55,'様式１－１（新規分）'!$A$10:$A$24,"食*")</f>
        <v>0</v>
      </c>
      <c r="H55" s="283">
        <f>SUMIF(様式４!$F$35:$F$155,$A55,様式４!$D$57:$D$177)*1000</f>
        <v>0</v>
      </c>
      <c r="I55" s="285">
        <f t="shared" ref="I55:I61" si="32">ROUNDDOWN(H55/2,-3)</f>
        <v>0</v>
      </c>
      <c r="J55" s="286">
        <f t="shared" ref="J55:J61" si="33">SUMIF($B$7:$I$7,"事業費",B55:I55)</f>
        <v>0</v>
      </c>
      <c r="K55" s="285">
        <f t="shared" ref="K55:K61" si="34">SUMIF($B$8:$I$8,$K$9,B55:I55)</f>
        <v>0</v>
      </c>
    </row>
    <row r="56" spans="1:11" s="268" customFormat="1" ht="22.5" customHeight="1">
      <c r="A56" s="282" t="s">
        <v>273</v>
      </c>
      <c r="B56" s="283">
        <f>COUNTIFS('様式１－１（新規分）'!$C$10:$C$24,$A56,'様式１－１（新規分）'!$A$10:$A$24,"産*")</f>
        <v>0</v>
      </c>
      <c r="C56" s="284">
        <f>SUMIFS('様式１－１（新規分）'!$R$10:$R$24,'様式１－１（新規分）'!$C$10:$C$24,$A56,'様式１－１（新規分）'!$A$10:$A$24,"産*")</f>
        <v>0</v>
      </c>
      <c r="D56" s="284">
        <f>SUMIFS('様式１－１（新規分）'!$S$10:$S$24,'様式１－１（新規分）'!$C$10:$C$24,$A56,'様式１－１（新規分）'!$A$10:$A$24,"産*")</f>
        <v>0</v>
      </c>
      <c r="E56" s="283">
        <f>COUNTIFS('様式１－１（新規分）'!$C$10:$C$24,$A56,'様式１－１（新規分）'!$A$10:$A$24,"食*")</f>
        <v>0</v>
      </c>
      <c r="F56" s="284">
        <f>SUMIFS('様式１－１（新規分）'!$R$10:$R$24,'様式１－１（新規分）'!$C$10:$C$24,$A56,'様式１－１（新規分）'!$A$10:$A$24,"食*")</f>
        <v>0</v>
      </c>
      <c r="G56" s="284">
        <f>SUMIFS('様式１－１（新規分）'!$S$10:$S$24,'様式１－１（新規分）'!$C$10:$C$24,$A56,'様式１－１（新規分）'!$A$10:$A$24,"食*")</f>
        <v>0</v>
      </c>
      <c r="H56" s="283">
        <f>SUMIF(様式４!$F$35:$F$155,$A56,様式４!$D$57:$D$177)*1000</f>
        <v>0</v>
      </c>
      <c r="I56" s="285">
        <f t="shared" si="32"/>
        <v>0</v>
      </c>
      <c r="J56" s="286">
        <f t="shared" si="33"/>
        <v>0</v>
      </c>
      <c r="K56" s="285">
        <f t="shared" si="34"/>
        <v>0</v>
      </c>
    </row>
    <row r="57" spans="1:11" s="268" customFormat="1" ht="22.5" customHeight="1">
      <c r="A57" s="282" t="s">
        <v>274</v>
      </c>
      <c r="B57" s="283">
        <f>COUNTIFS('様式１－１（新規分）'!$C$10:$C$24,$A57,'様式１－１（新規分）'!$A$10:$A$24,"産*")</f>
        <v>0</v>
      </c>
      <c r="C57" s="284">
        <f>SUMIFS('様式１－１（新規分）'!$R$10:$R$24,'様式１－１（新規分）'!$C$10:$C$24,$A57,'様式１－１（新規分）'!$A$10:$A$24,"産*")</f>
        <v>0</v>
      </c>
      <c r="D57" s="284">
        <f>SUMIFS('様式１－１（新規分）'!$S$10:$S$24,'様式１－１（新規分）'!$C$10:$C$24,$A57,'様式１－１（新規分）'!$A$10:$A$24,"産*")</f>
        <v>0</v>
      </c>
      <c r="E57" s="283">
        <f>COUNTIFS('様式１－１（新規分）'!$C$10:$C$24,$A57,'様式１－１（新規分）'!$A$10:$A$24,"食*")</f>
        <v>0</v>
      </c>
      <c r="F57" s="284">
        <f>SUMIFS('様式１－１（新規分）'!$R$10:$R$24,'様式１－１（新規分）'!$C$10:$C$24,$A57,'様式１－１（新規分）'!$A$10:$A$24,"食*")</f>
        <v>0</v>
      </c>
      <c r="G57" s="284">
        <f>SUMIFS('様式１－１（新規分）'!$S$10:$S$24,'様式１－１（新規分）'!$C$10:$C$24,$A57,'様式１－１（新規分）'!$A$10:$A$24,"食*")</f>
        <v>0</v>
      </c>
      <c r="H57" s="283">
        <f>SUMIF(様式４!$F$35:$F$155,$A57,様式４!$D$57:$D$177)*1000</f>
        <v>0</v>
      </c>
      <c r="I57" s="285">
        <f t="shared" si="32"/>
        <v>0</v>
      </c>
      <c r="J57" s="286">
        <f t="shared" si="33"/>
        <v>0</v>
      </c>
      <c r="K57" s="285">
        <f t="shared" si="34"/>
        <v>0</v>
      </c>
    </row>
    <row r="58" spans="1:11" s="268" customFormat="1" ht="22.5" customHeight="1">
      <c r="A58" s="282" t="s">
        <v>275</v>
      </c>
      <c r="B58" s="283">
        <f>COUNTIFS('様式１－１（新規分）'!$C$10:$C$24,$A58,'様式１－１（新規分）'!$A$10:$A$24,"産*")</f>
        <v>0</v>
      </c>
      <c r="C58" s="284">
        <f>SUMIFS('様式１－１（新規分）'!$R$10:$R$24,'様式１－１（新規分）'!$C$10:$C$24,$A58,'様式１－１（新規分）'!$A$10:$A$24,"産*")</f>
        <v>0</v>
      </c>
      <c r="D58" s="284">
        <f>SUMIFS('様式１－１（新規分）'!$S$10:$S$24,'様式１－１（新規分）'!$C$10:$C$24,$A58,'様式１－１（新規分）'!$A$10:$A$24,"産*")</f>
        <v>0</v>
      </c>
      <c r="E58" s="283">
        <f>COUNTIFS('様式１－１（新規分）'!$C$10:$C$24,$A58,'様式１－１（新規分）'!$A$10:$A$24,"食*")</f>
        <v>0</v>
      </c>
      <c r="F58" s="284">
        <f>SUMIFS('様式１－１（新規分）'!$R$10:$R$24,'様式１－１（新規分）'!$C$10:$C$24,$A58,'様式１－１（新規分）'!$A$10:$A$24,"食*")</f>
        <v>0</v>
      </c>
      <c r="G58" s="284">
        <f>SUMIFS('様式１－１（新規分）'!$S$10:$S$24,'様式１－１（新規分）'!$C$10:$C$24,$A58,'様式１－１（新規分）'!$A$10:$A$24,"食*")</f>
        <v>0</v>
      </c>
      <c r="H58" s="283">
        <f>SUMIF(様式４!$F$35:$F$155,$A58,様式４!$D$57:$D$177)*1000</f>
        <v>0</v>
      </c>
      <c r="I58" s="285">
        <f t="shared" si="32"/>
        <v>0</v>
      </c>
      <c r="J58" s="286">
        <f t="shared" si="33"/>
        <v>0</v>
      </c>
      <c r="K58" s="285">
        <f t="shared" si="34"/>
        <v>0</v>
      </c>
    </row>
    <row r="59" spans="1:11" s="268" customFormat="1" ht="22.5" customHeight="1">
      <c r="A59" s="282" t="s">
        <v>276</v>
      </c>
      <c r="B59" s="283">
        <f>COUNTIFS('様式１－１（新規分）'!$C$10:$C$24,$A59,'様式１－１（新規分）'!$A$10:$A$24,"産*")</f>
        <v>0</v>
      </c>
      <c r="C59" s="284">
        <f>SUMIFS('様式１－１（新規分）'!$R$10:$R$24,'様式１－１（新規分）'!$C$10:$C$24,$A59,'様式１－１（新規分）'!$A$10:$A$24,"産*")</f>
        <v>0</v>
      </c>
      <c r="D59" s="284">
        <f>SUMIFS('様式１－１（新規分）'!$S$10:$S$24,'様式１－１（新規分）'!$C$10:$C$24,$A59,'様式１－１（新規分）'!$A$10:$A$24,"産*")</f>
        <v>0</v>
      </c>
      <c r="E59" s="283">
        <f>COUNTIFS('様式１－１（新規分）'!$C$10:$C$24,$A59,'様式１－１（新規分）'!$A$10:$A$24,"食*")</f>
        <v>0</v>
      </c>
      <c r="F59" s="284">
        <f>SUMIFS('様式１－１（新規分）'!$R$10:$R$24,'様式１－１（新規分）'!$C$10:$C$24,$A59,'様式１－１（新規分）'!$A$10:$A$24,"食*")</f>
        <v>0</v>
      </c>
      <c r="G59" s="284">
        <f>SUMIFS('様式１－１（新規分）'!$S$10:$S$24,'様式１－１（新規分）'!$C$10:$C$24,$A59,'様式１－１（新規分）'!$A$10:$A$24,"食*")</f>
        <v>0</v>
      </c>
      <c r="H59" s="283">
        <f>SUMIF(様式４!$F$35:$F$155,$A59,様式４!$D$57:$D$177)*1000</f>
        <v>0</v>
      </c>
      <c r="I59" s="285">
        <f t="shared" si="32"/>
        <v>0</v>
      </c>
      <c r="J59" s="286">
        <f t="shared" si="33"/>
        <v>0</v>
      </c>
      <c r="K59" s="285">
        <f t="shared" si="34"/>
        <v>0</v>
      </c>
    </row>
    <row r="60" spans="1:11" s="268" customFormat="1" ht="22.5" customHeight="1">
      <c r="A60" s="282" t="s">
        <v>277</v>
      </c>
      <c r="B60" s="283">
        <f>COUNTIFS('様式１－１（新規分）'!$C$10:$C$24,$A60,'様式１－１（新規分）'!$A$10:$A$24,"産*")</f>
        <v>0</v>
      </c>
      <c r="C60" s="284">
        <f>SUMIFS('様式１－１（新規分）'!$R$10:$R$24,'様式１－１（新規分）'!$C$10:$C$24,$A60,'様式１－１（新規分）'!$A$10:$A$24,"産*")</f>
        <v>0</v>
      </c>
      <c r="D60" s="284">
        <f>SUMIFS('様式１－１（新規分）'!$S$10:$S$24,'様式１－１（新規分）'!$C$10:$C$24,$A60,'様式１－１（新規分）'!$A$10:$A$24,"産*")</f>
        <v>0</v>
      </c>
      <c r="E60" s="283">
        <f>COUNTIFS('様式１－１（新規分）'!$C$10:$C$24,$A60,'様式１－１（新規分）'!$A$10:$A$24,"食*")</f>
        <v>0</v>
      </c>
      <c r="F60" s="284">
        <f>SUMIFS('様式１－１（新規分）'!$R$10:$R$24,'様式１－１（新規分）'!$C$10:$C$24,$A60,'様式１－１（新規分）'!$A$10:$A$24,"食*")</f>
        <v>0</v>
      </c>
      <c r="G60" s="284">
        <f>SUMIFS('様式１－１（新規分）'!$S$10:$S$24,'様式１－１（新規分）'!$C$10:$C$24,$A60,'様式１－１（新規分）'!$A$10:$A$24,"食*")</f>
        <v>0</v>
      </c>
      <c r="H60" s="283">
        <f>SUMIF(様式４!$F$35:$F$155,$A60,様式４!$D$57:$D$177)*1000</f>
        <v>0</v>
      </c>
      <c r="I60" s="285">
        <f t="shared" si="32"/>
        <v>0</v>
      </c>
      <c r="J60" s="286">
        <f t="shared" si="33"/>
        <v>0</v>
      </c>
      <c r="K60" s="285">
        <f t="shared" si="34"/>
        <v>0</v>
      </c>
    </row>
    <row r="61" spans="1:11" s="268" customFormat="1" ht="22.5" customHeight="1" thickBot="1">
      <c r="A61" s="287" t="s">
        <v>278</v>
      </c>
      <c r="B61" s="288">
        <f>COUNTIFS('様式１－１（新規分）'!$C$10:$C$24,$A61,'様式１－１（新規分）'!$A$10:$A$24,"産*")</f>
        <v>0</v>
      </c>
      <c r="C61" s="289">
        <f>SUMIFS('様式１－１（新規分）'!$R$10:$R$24,'様式１－１（新規分）'!$C$10:$C$24,$A61,'様式１－１（新規分）'!$A$10:$A$24,"産*")</f>
        <v>0</v>
      </c>
      <c r="D61" s="289">
        <f>SUMIFS('様式１－１（新規分）'!$S$10:$S$24,'様式１－１（新規分）'!$C$10:$C$24,$A61,'様式１－１（新規分）'!$A$10:$A$24,"産*")</f>
        <v>0</v>
      </c>
      <c r="E61" s="288">
        <f>COUNTIFS('様式１－１（新規分）'!$C$10:$C$24,$A61,'様式１－１（新規分）'!$A$10:$A$24,"食*")</f>
        <v>0</v>
      </c>
      <c r="F61" s="289">
        <f>SUMIFS('様式１－１（新規分）'!$R$10:$R$24,'様式１－１（新規分）'!$C$10:$C$24,$A61,'様式１－１（新規分）'!$A$10:$A$24,"食*")</f>
        <v>0</v>
      </c>
      <c r="G61" s="289">
        <f>SUMIFS('様式１－１（新規分）'!$S$10:$S$24,'様式１－１（新規分）'!$C$10:$C$24,$A61,'様式１－１（新規分）'!$A$10:$A$24,"食*")</f>
        <v>0</v>
      </c>
      <c r="H61" s="288">
        <f>SUMIF(様式４!$F$35:$F$155,$A61,様式４!$D$57:$D$177)*1000</f>
        <v>0</v>
      </c>
      <c r="I61" s="290">
        <f t="shared" si="32"/>
        <v>0</v>
      </c>
      <c r="J61" s="291">
        <f t="shared" si="33"/>
        <v>0</v>
      </c>
      <c r="K61" s="290">
        <f t="shared" si="34"/>
        <v>0</v>
      </c>
    </row>
    <row r="62" spans="1:11" s="268" customFormat="1" ht="22.5" customHeight="1" thickBot="1">
      <c r="A62" s="277" t="s">
        <v>279</v>
      </c>
      <c r="B62" s="278">
        <f>SUM(B55:B61)</f>
        <v>0</v>
      </c>
      <c r="C62" s="279">
        <f t="shared" ref="C62:I62" si="35">SUM(C55:C61)</f>
        <v>0</v>
      </c>
      <c r="D62" s="279">
        <f t="shared" si="35"/>
        <v>0</v>
      </c>
      <c r="E62" s="278">
        <f>SUM(E55:E61)</f>
        <v>0</v>
      </c>
      <c r="F62" s="279">
        <f t="shared" ref="F62:G62" si="36">SUM(F55:F61)</f>
        <v>0</v>
      </c>
      <c r="G62" s="279">
        <f t="shared" si="36"/>
        <v>0</v>
      </c>
      <c r="H62" s="278">
        <f t="shared" si="35"/>
        <v>0</v>
      </c>
      <c r="I62" s="280">
        <f t="shared" si="35"/>
        <v>0</v>
      </c>
      <c r="J62" s="281">
        <f t="shared" si="26"/>
        <v>0</v>
      </c>
      <c r="K62" s="280">
        <f t="shared" si="26"/>
        <v>0</v>
      </c>
    </row>
    <row r="63" spans="1:11" s="268" customFormat="1" ht="22.5" customHeight="1" thickBot="1">
      <c r="A63" s="277" t="s">
        <v>280</v>
      </c>
      <c r="B63" s="278">
        <f>COUNTIFS('様式１－１（新規分）'!$C$10:$C$24,$A63,'様式１－１（新規分）'!$A$10:$A$24,"産*")</f>
        <v>0</v>
      </c>
      <c r="C63" s="279">
        <f>SUMIFS('様式１－１（新規分）'!$R$10:$R$24,'様式１－１（新規分）'!$C$10:$C$24,$A63,'様式１－１（新規分）'!$A$10:$A$24,"産*")</f>
        <v>0</v>
      </c>
      <c r="D63" s="279">
        <f>SUMIFS('様式１－１（新規分）'!$S$10:$S$24,'様式１－１（新規分）'!$C$10:$C$24,$A63,'様式１－１（新規分）'!$A$10:$A$24,"産*")</f>
        <v>0</v>
      </c>
      <c r="E63" s="278">
        <f>COUNTIFS('様式１－１（新規分）'!$C$10:$C$24,$A63,'様式１－１（新規分）'!$A$10:$A$24,"食*")</f>
        <v>0</v>
      </c>
      <c r="F63" s="279">
        <f>SUMIFS('様式１－１（新規分）'!$R$10:$R$24,'様式１－１（新規分）'!$C$10:$C$24,$A63,'様式１－１（新規分）'!$A$10:$A$24,"食*")</f>
        <v>0</v>
      </c>
      <c r="G63" s="279">
        <f>SUMIFS('様式１－１（新規分）'!$S$10:$S$24,'様式１－１（新規分）'!$C$10:$C$24,$A63,'様式１－１（新規分）'!$A$10:$A$24,"食*")</f>
        <v>0</v>
      </c>
      <c r="H63" s="278">
        <f>SUMIF(様式４!$F$35:$F$155,$A63,様式４!$D$57:$D$177)*1000</f>
        <v>0</v>
      </c>
      <c r="I63" s="280">
        <f>ROUNDDOWN(H63/2,-3)</f>
        <v>0</v>
      </c>
      <c r="J63" s="281">
        <f>SUMIF($B$7:$I$7,"事業費",B63:I63)</f>
        <v>0</v>
      </c>
      <c r="K63" s="280">
        <f>SUMIF($B$8:$I$8,$K$9,B63:I63)</f>
        <v>0</v>
      </c>
    </row>
    <row r="64" spans="1:11" s="268" customFormat="1" ht="22.5" customHeight="1">
      <c r="A64" s="282" t="s">
        <v>281</v>
      </c>
      <c r="B64" s="283">
        <f>SUM(B63,B62,B54,B44,B37,B33,B28,B17,B10)</f>
        <v>0</v>
      </c>
      <c r="C64" s="284">
        <f t="shared" ref="C64:I64" si="37">SUM(C63,C62,C54,C44,C37,C33,C28,C17,C10)</f>
        <v>0</v>
      </c>
      <c r="D64" s="284">
        <f t="shared" si="37"/>
        <v>0</v>
      </c>
      <c r="E64" s="283">
        <f t="shared" si="37"/>
        <v>0</v>
      </c>
      <c r="F64" s="284">
        <f t="shared" si="37"/>
        <v>0</v>
      </c>
      <c r="G64" s="285">
        <f t="shared" si="37"/>
        <v>0</v>
      </c>
      <c r="H64" s="283">
        <f t="shared" si="37"/>
        <v>0</v>
      </c>
      <c r="I64" s="285">
        <f t="shared" si="37"/>
        <v>0</v>
      </c>
      <c r="J64" s="286">
        <f t="shared" si="26"/>
        <v>0</v>
      </c>
      <c r="K64" s="285">
        <f t="shared" si="26"/>
        <v>0</v>
      </c>
    </row>
  </sheetData>
  <sheetProtection sheet="1" objects="1" scenarios="1"/>
  <autoFilter ref="A9:L64" xr:uid="{7F354EAF-376B-404F-AC65-055631B79796}"/>
  <mergeCells count="15">
    <mergeCell ref="A2:K2"/>
    <mergeCell ref="A3:K3"/>
    <mergeCell ref="A6:A9"/>
    <mergeCell ref="B6:D6"/>
    <mergeCell ref="E6:G6"/>
    <mergeCell ref="H6:I6"/>
    <mergeCell ref="J6:K8"/>
    <mergeCell ref="B7:B9"/>
    <mergeCell ref="C7:C9"/>
    <mergeCell ref="E7:E9"/>
    <mergeCell ref="F7:F9"/>
    <mergeCell ref="H7:H9"/>
    <mergeCell ref="D8:D9"/>
    <mergeCell ref="G8:G9"/>
    <mergeCell ref="I8:I9"/>
  </mergeCells>
  <phoneticPr fontId="4"/>
  <pageMargins left="0.51181102362204722" right="0.31496062992125984" top="0.55118110236220474" bottom="0.55118110236220474" header="0.31496062992125984" footer="0.31496062992125984"/>
  <pageSetup paperSize="9" scale="5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AEA48-506A-4DA2-A709-02715E4755AC}">
  <sheetPr codeName="Sheet10">
    <tabColor theme="1"/>
    <pageSetUpPr fitToPage="1"/>
  </sheetPr>
  <dimension ref="A1:M65"/>
  <sheetViews>
    <sheetView workbookViewId="0">
      <selection activeCell="M15" sqref="M15"/>
    </sheetView>
  </sheetViews>
  <sheetFormatPr defaultColWidth="9" defaultRowHeight="13.2"/>
  <cols>
    <col min="1" max="1" width="14.77734375" style="313" customWidth="1"/>
    <col min="2" max="2" width="14.6640625" style="313" customWidth="1"/>
    <col min="3" max="4" width="16.6640625" style="313" customWidth="1"/>
    <col min="5" max="5" width="14.6640625" style="313" hidden="1" customWidth="1"/>
    <col min="6" max="9" width="16.6640625" style="313" hidden="1" customWidth="1"/>
    <col min="10" max="11" width="16.6640625" style="313" customWidth="1"/>
    <col min="12" max="16384" width="9" style="313"/>
  </cols>
  <sheetData>
    <row r="1" spans="1:13" ht="20.100000000000001" customHeight="1">
      <c r="A1" s="312" t="s">
        <v>282</v>
      </c>
    </row>
    <row r="2" spans="1:13" ht="20.100000000000001" customHeight="1">
      <c r="A2" s="528" t="s">
        <v>497</v>
      </c>
      <c r="B2" s="528"/>
      <c r="C2" s="528"/>
      <c r="D2" s="528"/>
      <c r="E2" s="528"/>
      <c r="F2" s="528"/>
      <c r="G2" s="528"/>
      <c r="H2" s="528"/>
      <c r="I2" s="528"/>
      <c r="J2" s="528"/>
      <c r="K2" s="528"/>
      <c r="L2" s="528"/>
      <c r="M2" s="528"/>
    </row>
    <row r="3" spans="1:13" ht="20.100000000000001" customHeight="1">
      <c r="A3" s="553" t="s">
        <v>283</v>
      </c>
      <c r="B3" s="553"/>
      <c r="C3" s="553"/>
      <c r="D3" s="553"/>
      <c r="E3" s="553"/>
      <c r="F3" s="553"/>
      <c r="G3" s="553"/>
      <c r="H3" s="553"/>
      <c r="I3" s="553"/>
      <c r="J3" s="553"/>
      <c r="K3" s="553"/>
    </row>
    <row r="4" spans="1:13" ht="20.100000000000001" customHeight="1">
      <c r="A4" s="314"/>
      <c r="B4" s="314"/>
      <c r="C4" s="314"/>
      <c r="D4" s="314"/>
      <c r="E4" s="314"/>
      <c r="F4" s="314"/>
      <c r="G4" s="314"/>
      <c r="H4" s="314"/>
      <c r="I4" s="314"/>
      <c r="J4" s="314"/>
      <c r="K4" s="314"/>
    </row>
    <row r="5" spans="1:13" ht="20.100000000000001" customHeight="1" thickBot="1">
      <c r="A5" s="312"/>
      <c r="K5" s="315" t="s">
        <v>284</v>
      </c>
    </row>
    <row r="6" spans="1:13" ht="20.100000000000001" customHeight="1">
      <c r="A6" s="554" t="s">
        <v>285</v>
      </c>
      <c r="B6" s="556" t="s">
        <v>220</v>
      </c>
      <c r="C6" s="557"/>
      <c r="D6" s="557"/>
      <c r="E6" s="560" t="s">
        <v>69</v>
      </c>
      <c r="F6" s="561"/>
      <c r="G6" s="562"/>
      <c r="H6" s="316"/>
      <c r="I6" s="316"/>
      <c r="J6" s="566" t="s">
        <v>286</v>
      </c>
      <c r="K6" s="567"/>
    </row>
    <row r="7" spans="1:13" ht="20.100000000000001" customHeight="1">
      <c r="A7" s="555"/>
      <c r="B7" s="558"/>
      <c r="C7" s="559"/>
      <c r="D7" s="559"/>
      <c r="E7" s="563"/>
      <c r="F7" s="564"/>
      <c r="G7" s="565"/>
      <c r="H7" s="317"/>
      <c r="I7" s="317"/>
      <c r="J7" s="568"/>
      <c r="K7" s="569"/>
    </row>
    <row r="8" spans="1:13" ht="20.100000000000001" customHeight="1">
      <c r="A8" s="555"/>
      <c r="B8" s="570" t="s">
        <v>223</v>
      </c>
      <c r="C8" s="550" t="s">
        <v>224</v>
      </c>
      <c r="D8" s="318"/>
      <c r="E8" s="571" t="s">
        <v>223</v>
      </c>
      <c r="F8" s="550" t="s">
        <v>225</v>
      </c>
      <c r="G8" s="319"/>
      <c r="H8" s="317"/>
      <c r="I8" s="317"/>
      <c r="J8" s="550"/>
      <c r="K8" s="551" t="s">
        <v>226</v>
      </c>
    </row>
    <row r="9" spans="1:13" ht="20.100000000000001" customHeight="1" thickBot="1">
      <c r="A9" s="555"/>
      <c r="B9" s="570"/>
      <c r="C9" s="550"/>
      <c r="D9" s="320" t="s">
        <v>226</v>
      </c>
      <c r="E9" s="571"/>
      <c r="F9" s="550"/>
      <c r="G9" s="321" t="s">
        <v>226</v>
      </c>
      <c r="H9" s="320"/>
      <c r="I9" s="320"/>
      <c r="J9" s="550"/>
      <c r="K9" s="552"/>
    </row>
    <row r="10" spans="1:13" ht="21.75" customHeight="1" thickBot="1">
      <c r="A10" s="322" t="s">
        <v>227</v>
      </c>
      <c r="B10" s="279">
        <f>COUNTIFS('様式１－２（継続分）'!$C$9:$C$18,$A10,'様式１－２（継続分）'!$A$9:$A$18,"産*")</f>
        <v>0</v>
      </c>
      <c r="C10" s="323">
        <f>SUMIFS('様式１－２（継続分）'!$R$9:$R$18,'様式１－２（継続分）'!$C$9:$C$18,$A10,'様式１－２（継続分）'!$A$9:$A$18,"産*")</f>
        <v>0</v>
      </c>
      <c r="D10" s="279">
        <f>SUMIFS('様式１－２（継続分）'!$S$9:$S$18,'様式１－２（継続分）'!$C$9:$C$18,$A10,'様式１－２（継続分）'!$A$9:$A$18,"産*")</f>
        <v>0</v>
      </c>
      <c r="E10" s="324">
        <f>COUNTIFS('様式１－２（継続分）'!$C$9:$C$18,$A10,'様式１－２（継続分）'!$A$9:$A$18,"食*")</f>
        <v>0</v>
      </c>
      <c r="F10" s="279">
        <f>SUMIFS('様式１－２（継続分）'!$R$9:$R$18,'様式１－２（継続分）'!$C$9:$C$18,$A10,'様式１－２（継続分）'!$A$9:$A$18,"食*")</f>
        <v>0</v>
      </c>
      <c r="G10" s="280">
        <f>SUMIFS('様式１－２（継続分）'!$S$9:$S$18,'様式１－２（継続分）'!$C$9:$C$18,$A10,'様式１－２（継続分）'!$A$9:$A$18,"食*")</f>
        <v>0</v>
      </c>
      <c r="H10" s="279"/>
      <c r="I10" s="279"/>
      <c r="J10" s="323">
        <f>SUMIF($B$8:$I$8,"事業費",B10:I10)</f>
        <v>0</v>
      </c>
      <c r="K10" s="280">
        <f t="shared" ref="J10:K41" si="0">D10+G10</f>
        <v>0</v>
      </c>
    </row>
    <row r="11" spans="1:13" ht="21.75" customHeight="1">
      <c r="A11" s="325" t="s">
        <v>228</v>
      </c>
      <c r="B11" s="284">
        <f>COUNTIFS('様式１－２（継続分）'!$C$9:$C$18,$A11,'様式１－２（継続分）'!$A$9:$A$18,"産*")</f>
        <v>0</v>
      </c>
      <c r="C11" s="326">
        <f>SUMIFS('様式１－２（継続分）'!$R$9:$R$18,'様式１－２（継続分）'!$C$9:$C$18,$A11,'様式１－２（継続分）'!$A$9:$A$18,"産*")</f>
        <v>0</v>
      </c>
      <c r="D11" s="284">
        <f>SUMIFS('様式１－２（継続分）'!$S$9:$S$18,'様式１－２（継続分）'!$C$9:$C$18,$A11,'様式１－２（継続分）'!$A$9:$A$18,"産*")</f>
        <v>0</v>
      </c>
      <c r="E11" s="283">
        <f>COUNTIFS('様式１－２（継続分）'!$C$9:$C$18,$A11,'様式１－２（継続分）'!$A$9:$A$18,"食*")</f>
        <v>0</v>
      </c>
      <c r="F11" s="284">
        <f>SUMIFS('様式１－２（継続分）'!$R$9:$R$18,'様式１－２（継続分）'!$C$9:$C$18,$A11,'様式１－２（継続分）'!$A$9:$A$18,"食*")</f>
        <v>0</v>
      </c>
      <c r="G11" s="285">
        <f>SUMIFS('様式１－２（継続分）'!$S$9:$S$18,'様式１－２（継続分）'!$C$9:$C$18,$A11,'様式１－２（継続分）'!$A$9:$A$18,"食*")</f>
        <v>0</v>
      </c>
      <c r="H11" s="284"/>
      <c r="I11" s="284"/>
      <c r="J11" s="284">
        <f t="shared" si="0"/>
        <v>0</v>
      </c>
      <c r="K11" s="285">
        <f t="shared" si="0"/>
        <v>0</v>
      </c>
    </row>
    <row r="12" spans="1:13" ht="21.75" customHeight="1">
      <c r="A12" s="327" t="s">
        <v>229</v>
      </c>
      <c r="B12" s="304">
        <f>COUNTIFS('様式１－２（継続分）'!$C$9:$C$18,$A12,'様式１－２（継続分）'!$A$9:$A$18,"産*")</f>
        <v>0</v>
      </c>
      <c r="C12" s="328">
        <f>SUMIFS('様式１－２（継続分）'!$R$9:$R$18,'様式１－２（継続分）'!$C$9:$C$18,$A12,'様式１－２（継続分）'!$A$9:$A$18,"産*")</f>
        <v>0</v>
      </c>
      <c r="D12" s="304">
        <f>SUMIFS('様式１－２（継続分）'!$S$9:$S$18,'様式１－２（継続分）'!$C$9:$C$18,$A12,'様式１－２（継続分）'!$A$9:$A$18,"産*")</f>
        <v>0</v>
      </c>
      <c r="E12" s="303">
        <f>COUNTIFS('様式１－２（継続分）'!$C$9:$C$18,$A12,'様式１－２（継続分）'!$A$9:$A$18,"食*")</f>
        <v>0</v>
      </c>
      <c r="F12" s="304">
        <f>SUMIFS('様式１－２（継続分）'!$R$9:$R$18,'様式１－２（継続分）'!$C$9:$C$18,$A12,'様式１－２（継続分）'!$A$9:$A$18,"食*")</f>
        <v>0</v>
      </c>
      <c r="G12" s="305">
        <f>SUMIFS('様式１－２（継続分）'!$S$9:$S$18,'様式１－２（継続分）'!$C$9:$C$18,$A12,'様式１－２（継続分）'!$A$9:$A$18,"食*")</f>
        <v>0</v>
      </c>
      <c r="H12" s="304"/>
      <c r="I12" s="304"/>
      <c r="J12" s="304">
        <f t="shared" si="0"/>
        <v>0</v>
      </c>
      <c r="K12" s="305">
        <f t="shared" si="0"/>
        <v>0</v>
      </c>
    </row>
    <row r="13" spans="1:13" ht="21.75" customHeight="1">
      <c r="A13" s="327" t="s">
        <v>230</v>
      </c>
      <c r="B13" s="304">
        <f>COUNTIFS('様式１－２（継続分）'!$C$9:$C$18,$A13,'様式１－２（継続分）'!$A$9:$A$18,"産*")</f>
        <v>0</v>
      </c>
      <c r="C13" s="328">
        <f>SUMIFS('様式１－２（継続分）'!$R$9:$R$18,'様式１－２（継続分）'!$C$9:$C$18,$A13,'様式１－２（継続分）'!$A$9:$A$18,"産*")</f>
        <v>0</v>
      </c>
      <c r="D13" s="304">
        <f>SUMIFS('様式１－２（継続分）'!$S$9:$S$18,'様式１－２（継続分）'!$C$9:$C$18,$A13,'様式１－２（継続分）'!$A$9:$A$18,"産*")</f>
        <v>0</v>
      </c>
      <c r="E13" s="303">
        <f>COUNTIFS('様式１－２（継続分）'!$C$9:$C$18,$A13,'様式１－２（継続分）'!$A$9:$A$18,"食*")</f>
        <v>0</v>
      </c>
      <c r="F13" s="304">
        <f>SUMIFS('様式１－２（継続分）'!$R$9:$R$18,'様式１－２（継続分）'!$C$9:$C$18,$A13,'様式１－２（継続分）'!$A$9:$A$18,"食*")</f>
        <v>0</v>
      </c>
      <c r="G13" s="305">
        <f>SUMIFS('様式１－２（継続分）'!$S$9:$S$18,'様式１－２（継続分）'!$C$9:$C$18,$A13,'様式１－２（継続分）'!$A$9:$A$18,"食*")</f>
        <v>0</v>
      </c>
      <c r="H13" s="304"/>
      <c r="I13" s="304"/>
      <c r="J13" s="304">
        <f t="shared" si="0"/>
        <v>0</v>
      </c>
      <c r="K13" s="305">
        <f t="shared" si="0"/>
        <v>0</v>
      </c>
    </row>
    <row r="14" spans="1:13" ht="21.75" customHeight="1">
      <c r="A14" s="327" t="s">
        <v>231</v>
      </c>
      <c r="B14" s="304">
        <f>COUNTIFS('様式１－２（継続分）'!$C$9:$C$18,$A14,'様式１－２（継続分）'!$A$9:$A$18,"産*")</f>
        <v>0</v>
      </c>
      <c r="C14" s="328">
        <f>SUMIFS('様式１－２（継続分）'!$R$9:$R$18,'様式１－２（継続分）'!$C$9:$C$18,$A14,'様式１－２（継続分）'!$A$9:$A$18,"産*")</f>
        <v>0</v>
      </c>
      <c r="D14" s="304">
        <f>SUMIFS('様式１－２（継続分）'!$S$9:$S$18,'様式１－２（継続分）'!$C$9:$C$18,$A14,'様式１－２（継続分）'!$A$9:$A$18,"産*")</f>
        <v>0</v>
      </c>
      <c r="E14" s="303">
        <f>COUNTIFS('様式１－２（継続分）'!$C$9:$C$18,$A14,'様式１－２（継続分）'!$A$9:$A$18,"食*")</f>
        <v>0</v>
      </c>
      <c r="F14" s="304">
        <f>SUMIFS('様式１－２（継続分）'!$R$9:$R$18,'様式１－２（継続分）'!$C$9:$C$18,$A14,'様式１－２（継続分）'!$A$9:$A$18,"食*")</f>
        <v>0</v>
      </c>
      <c r="G14" s="305">
        <f>SUMIFS('様式１－２（継続分）'!$S$9:$S$18,'様式１－２（継続分）'!$C$9:$C$18,$A14,'様式１－２（継続分）'!$A$9:$A$18,"食*")</f>
        <v>0</v>
      </c>
      <c r="H14" s="304"/>
      <c r="I14" s="304"/>
      <c r="J14" s="304">
        <f t="shared" si="0"/>
        <v>0</v>
      </c>
      <c r="K14" s="305">
        <f t="shared" si="0"/>
        <v>0</v>
      </c>
    </row>
    <row r="15" spans="1:13" ht="21.75" customHeight="1">
      <c r="A15" s="327" t="s">
        <v>232</v>
      </c>
      <c r="B15" s="304">
        <f>COUNTIFS('様式１－２（継続分）'!$C$9:$C$18,$A15,'様式１－２（継続分）'!$A$9:$A$18,"産*")</f>
        <v>0</v>
      </c>
      <c r="C15" s="328">
        <f>SUMIFS('様式１－２（継続分）'!$R$9:$R$18,'様式１－２（継続分）'!$C$9:$C$18,$A15,'様式１－２（継続分）'!$A$9:$A$18,"産*")</f>
        <v>0</v>
      </c>
      <c r="D15" s="304">
        <f>SUMIFS('様式１－２（継続分）'!$S$9:$S$18,'様式１－２（継続分）'!$C$9:$C$18,$A15,'様式１－２（継続分）'!$A$9:$A$18,"産*")</f>
        <v>0</v>
      </c>
      <c r="E15" s="303">
        <f>COUNTIFS('様式１－２（継続分）'!$C$9:$C$18,$A15,'様式１－２（継続分）'!$A$9:$A$18,"食*")</f>
        <v>0</v>
      </c>
      <c r="F15" s="304">
        <f>SUMIFS('様式１－２（継続分）'!$R$9:$R$18,'様式１－２（継続分）'!$C$9:$C$18,$A15,'様式１－２（継続分）'!$A$9:$A$18,"食*")</f>
        <v>0</v>
      </c>
      <c r="G15" s="305">
        <f>SUMIFS('様式１－２（継続分）'!$S$9:$S$18,'様式１－２（継続分）'!$C$9:$C$18,$A15,'様式１－２（継続分）'!$A$9:$A$18,"食*")</f>
        <v>0</v>
      </c>
      <c r="H15" s="304"/>
      <c r="I15" s="304"/>
      <c r="J15" s="304">
        <f t="shared" si="0"/>
        <v>0</v>
      </c>
      <c r="K15" s="305">
        <f t="shared" si="0"/>
        <v>0</v>
      </c>
    </row>
    <row r="16" spans="1:13" ht="21.75" customHeight="1" thickBot="1">
      <c r="A16" s="329" t="s">
        <v>233</v>
      </c>
      <c r="B16" s="294">
        <f>COUNTIFS('様式１－２（継続分）'!$C$9:$C$18,$A16,'様式１－２（継続分）'!$A$9:$A$18,"産*")</f>
        <v>0</v>
      </c>
      <c r="C16" s="330">
        <f>SUMIFS('様式１－２（継続分）'!$R$9:$R$18,'様式１－２（継続分）'!$C$9:$C$18,$A16,'様式１－２（継続分）'!$A$9:$A$18,"産*")</f>
        <v>0</v>
      </c>
      <c r="D16" s="294">
        <f>SUMIFS('様式１－２（継続分）'!$S$9:$S$18,'様式１－２（継続分）'!$C$9:$C$18,$A16,'様式１－２（継続分）'!$A$9:$A$18,"産*")</f>
        <v>0</v>
      </c>
      <c r="E16" s="308">
        <f>COUNTIFS('様式１－２（継続分）'!$C$9:$C$18,$A16,'様式１－２（継続分）'!$A$9:$A$18,"食*")</f>
        <v>0</v>
      </c>
      <c r="F16" s="309">
        <f>SUMIFS('様式１－２（継続分）'!$R$9:$R$18,'様式１－２（継続分）'!$C$9:$C$18,$A16,'様式１－２（継続分）'!$A$9:$A$18,"食*")</f>
        <v>0</v>
      </c>
      <c r="G16" s="310">
        <f>SUMIFS('様式１－２（継続分）'!$S$9:$S$18,'様式１－２（継続分）'!$C$9:$C$18,$A16,'様式１－２（継続分）'!$A$9:$A$18,"食*")</f>
        <v>0</v>
      </c>
      <c r="H16" s="294"/>
      <c r="I16" s="294"/>
      <c r="J16" s="294">
        <f t="shared" si="0"/>
        <v>0</v>
      </c>
      <c r="K16" s="295">
        <f t="shared" si="0"/>
        <v>0</v>
      </c>
    </row>
    <row r="17" spans="1:11" ht="21.75" customHeight="1" thickBot="1">
      <c r="A17" s="322" t="s">
        <v>234</v>
      </c>
      <c r="B17" s="279">
        <f t="shared" ref="B17:D17" si="1">SUM(B11:B16)</f>
        <v>0</v>
      </c>
      <c r="C17" s="279">
        <f t="shared" si="1"/>
        <v>0</v>
      </c>
      <c r="D17" s="279">
        <f t="shared" si="1"/>
        <v>0</v>
      </c>
      <c r="E17" s="278">
        <f t="shared" ref="E17:G17" si="2">SUM(E11:E16)</f>
        <v>0</v>
      </c>
      <c r="F17" s="279">
        <f t="shared" si="2"/>
        <v>0</v>
      </c>
      <c r="G17" s="280">
        <f t="shared" si="2"/>
        <v>0</v>
      </c>
      <c r="H17" s="279"/>
      <c r="I17" s="279"/>
      <c r="J17" s="279">
        <f t="shared" si="0"/>
        <v>0</v>
      </c>
      <c r="K17" s="280">
        <f t="shared" si="0"/>
        <v>0</v>
      </c>
    </row>
    <row r="18" spans="1:11" ht="21.75" customHeight="1">
      <c r="A18" s="325" t="s">
        <v>235</v>
      </c>
      <c r="B18" s="284">
        <f>COUNTIFS('様式１－２（継続分）'!$C$9:$C$18,$A18,'様式１－２（継続分）'!$A$9:$A$18,"産*")</f>
        <v>0</v>
      </c>
      <c r="C18" s="326">
        <f>SUMIFS('様式１－２（継続分）'!$R$9:$R$18,'様式１－２（継続分）'!$C$9:$C$18,$A18,'様式１－２（継続分）'!$A$9:$A$18,"産*")</f>
        <v>0</v>
      </c>
      <c r="D18" s="284">
        <f>SUMIFS('様式１－２（継続分）'!$S$9:$S$18,'様式１－２（継続分）'!$C$9:$C$18,$A18,'様式１－２（継続分）'!$A$9:$A$18,"産*")</f>
        <v>0</v>
      </c>
      <c r="E18" s="298">
        <f>COUNTIFS('様式１－２（継続分）'!$C$9:$C$18,$A18,'様式１－２（継続分）'!$A$9:$A$18,"食*")</f>
        <v>0</v>
      </c>
      <c r="F18" s="299">
        <f>SUMIFS('様式１－２（継続分）'!$R$9:$R$18,'様式１－２（継続分）'!$C$9:$C$18,$A18,'様式１－２（継続分）'!$A$9:$A$18,"食*")</f>
        <v>0</v>
      </c>
      <c r="G18" s="300">
        <f>SUMIFS('様式１－２（継続分）'!$S$9:$S$18,'様式１－２（継続分）'!$C$9:$C$18,$A18,'様式１－２（継続分）'!$A$9:$A$18,"食*")</f>
        <v>0</v>
      </c>
      <c r="H18" s="284"/>
      <c r="I18" s="284"/>
      <c r="J18" s="284">
        <f t="shared" si="0"/>
        <v>0</v>
      </c>
      <c r="K18" s="285">
        <f t="shared" si="0"/>
        <v>0</v>
      </c>
    </row>
    <row r="19" spans="1:11" ht="21.75" customHeight="1">
      <c r="A19" s="327" t="s">
        <v>236</v>
      </c>
      <c r="B19" s="304">
        <f>COUNTIFS('様式１－２（継続分）'!$C$9:$C$18,$A19,'様式１－２（継続分）'!$A$9:$A$18,"産*")</f>
        <v>0</v>
      </c>
      <c r="C19" s="328">
        <f>SUMIFS('様式１－２（継続分）'!$R$9:$R$18,'様式１－２（継続分）'!$C$9:$C$18,$A19,'様式１－２（継続分）'!$A$9:$A$18,"産*")</f>
        <v>0</v>
      </c>
      <c r="D19" s="304">
        <f>SUMIFS('様式１－２（継続分）'!$S$9:$S$18,'様式１－２（継続分）'!$C$9:$C$18,$A19,'様式１－２（継続分）'!$A$9:$A$18,"産*")</f>
        <v>0</v>
      </c>
      <c r="E19" s="303">
        <f>COUNTIFS('様式１－２（継続分）'!$C$9:$C$18,$A19,'様式１－２（継続分）'!$A$9:$A$18,"食*")</f>
        <v>0</v>
      </c>
      <c r="F19" s="304">
        <f>SUMIFS('様式１－２（継続分）'!$R$9:$R$18,'様式１－２（継続分）'!$C$9:$C$18,$A19,'様式１－２（継続分）'!$A$9:$A$18,"食*")</f>
        <v>0</v>
      </c>
      <c r="G19" s="305">
        <f>SUMIFS('様式１－２（継続分）'!$S$9:$S$18,'様式１－２（継続分）'!$C$9:$C$18,$A19,'様式１－２（継続分）'!$A$9:$A$18,"食*")</f>
        <v>0</v>
      </c>
      <c r="H19" s="304"/>
      <c r="I19" s="304"/>
      <c r="J19" s="304">
        <f t="shared" si="0"/>
        <v>0</v>
      </c>
      <c r="K19" s="305">
        <f t="shared" si="0"/>
        <v>0</v>
      </c>
    </row>
    <row r="20" spans="1:11" ht="21.75" customHeight="1">
      <c r="A20" s="327" t="s">
        <v>237</v>
      </c>
      <c r="B20" s="304">
        <f>COUNTIFS('様式１－２（継続分）'!$C$9:$C$18,$A20,'様式１－２（継続分）'!$A$9:$A$18,"産*")</f>
        <v>0</v>
      </c>
      <c r="C20" s="328">
        <f>SUMIFS('様式１－２（継続分）'!$R$9:$R$18,'様式１－２（継続分）'!$C$9:$C$18,$A20,'様式１－２（継続分）'!$A$9:$A$18,"産*")</f>
        <v>0</v>
      </c>
      <c r="D20" s="304">
        <f>SUMIFS('様式１－２（継続分）'!$S$9:$S$18,'様式１－２（継続分）'!$C$9:$C$18,$A20,'様式１－２（継続分）'!$A$9:$A$18,"産*")</f>
        <v>0</v>
      </c>
      <c r="E20" s="303">
        <f>COUNTIFS('様式１－２（継続分）'!$C$9:$C$18,$A20,'様式１－２（継続分）'!$A$9:$A$18,"食*")</f>
        <v>0</v>
      </c>
      <c r="F20" s="304">
        <f>SUMIFS('様式１－２（継続分）'!$R$9:$R$18,'様式１－２（継続分）'!$C$9:$C$18,$A20,'様式１－２（継続分）'!$A$9:$A$18,"食*")</f>
        <v>0</v>
      </c>
      <c r="G20" s="305">
        <f>SUMIFS('様式１－２（継続分）'!$S$9:$S$18,'様式１－２（継続分）'!$C$9:$C$18,$A20,'様式１－２（継続分）'!$A$9:$A$18,"食*")</f>
        <v>0</v>
      </c>
      <c r="H20" s="304"/>
      <c r="I20" s="304"/>
      <c r="J20" s="304">
        <f t="shared" si="0"/>
        <v>0</v>
      </c>
      <c r="K20" s="305">
        <f t="shared" si="0"/>
        <v>0</v>
      </c>
    </row>
    <row r="21" spans="1:11" ht="21.75" customHeight="1">
      <c r="A21" s="327" t="s">
        <v>238</v>
      </c>
      <c r="B21" s="304">
        <f>COUNTIFS('様式１－２（継続分）'!$C$9:$C$18,$A21,'様式１－２（継続分）'!$A$9:$A$18,"産*")</f>
        <v>0</v>
      </c>
      <c r="C21" s="328">
        <f>SUMIFS('様式１－２（継続分）'!$R$9:$R$18,'様式１－２（継続分）'!$C$9:$C$18,$A21,'様式１－２（継続分）'!$A$9:$A$18,"産*")</f>
        <v>0</v>
      </c>
      <c r="D21" s="304">
        <f>SUMIFS('様式１－２（継続分）'!$S$9:$S$18,'様式１－２（継続分）'!$C$9:$C$18,$A21,'様式１－２（継続分）'!$A$9:$A$18,"産*")</f>
        <v>0</v>
      </c>
      <c r="E21" s="303">
        <f>COUNTIFS('様式１－２（継続分）'!$C$9:$C$18,$A21,'様式１－２（継続分）'!$A$9:$A$18,"食*")</f>
        <v>0</v>
      </c>
      <c r="F21" s="304">
        <f>SUMIFS('様式１－２（継続分）'!$R$9:$R$18,'様式１－２（継続分）'!$C$9:$C$18,$A21,'様式１－２（継続分）'!$A$9:$A$18,"食*")</f>
        <v>0</v>
      </c>
      <c r="G21" s="305">
        <f>SUMIFS('様式１－２（継続分）'!$S$9:$S$18,'様式１－２（継続分）'!$C$9:$C$18,$A21,'様式１－２（継続分）'!$A$9:$A$18,"食*")</f>
        <v>0</v>
      </c>
      <c r="H21" s="304"/>
      <c r="I21" s="304"/>
      <c r="J21" s="304">
        <f t="shared" si="0"/>
        <v>0</v>
      </c>
      <c r="K21" s="305">
        <f t="shared" si="0"/>
        <v>0</v>
      </c>
    </row>
    <row r="22" spans="1:11" ht="21.75" customHeight="1">
      <c r="A22" s="327" t="s">
        <v>239</v>
      </c>
      <c r="B22" s="304">
        <f>COUNTIFS('様式１－２（継続分）'!$C$9:$C$18,$A22,'様式１－２（継続分）'!$A$9:$A$18,"産*")</f>
        <v>0</v>
      </c>
      <c r="C22" s="328">
        <f>SUMIFS('様式１－２（継続分）'!$R$9:$R$18,'様式１－２（継続分）'!$C$9:$C$18,$A22,'様式１－２（継続分）'!$A$9:$A$18,"産*")</f>
        <v>0</v>
      </c>
      <c r="D22" s="304">
        <f>SUMIFS('様式１－２（継続分）'!$S$9:$S$18,'様式１－２（継続分）'!$C$9:$C$18,$A22,'様式１－２（継続分）'!$A$9:$A$18,"産*")</f>
        <v>0</v>
      </c>
      <c r="E22" s="303">
        <f>COUNTIFS('様式１－２（継続分）'!$C$9:$C$18,$A22,'様式１－２（継続分）'!$A$9:$A$18,"食*")</f>
        <v>0</v>
      </c>
      <c r="F22" s="304">
        <f>SUMIFS('様式１－２（継続分）'!$R$9:$R$18,'様式１－２（継続分）'!$C$9:$C$18,$A22,'様式１－２（継続分）'!$A$9:$A$18,"食*")</f>
        <v>0</v>
      </c>
      <c r="G22" s="305">
        <f>SUMIFS('様式１－２（継続分）'!$S$9:$S$18,'様式１－２（継続分）'!$C$9:$C$18,$A22,'様式１－２（継続分）'!$A$9:$A$18,"食*")</f>
        <v>0</v>
      </c>
      <c r="H22" s="304"/>
      <c r="I22" s="304"/>
      <c r="J22" s="304">
        <f t="shared" si="0"/>
        <v>0</v>
      </c>
      <c r="K22" s="305">
        <f t="shared" si="0"/>
        <v>0</v>
      </c>
    </row>
    <row r="23" spans="1:11" ht="21.75" customHeight="1">
      <c r="A23" s="327" t="s">
        <v>240</v>
      </c>
      <c r="B23" s="304">
        <f>COUNTIFS('様式１－２（継続分）'!$C$9:$C$18,$A23,'様式１－２（継続分）'!$A$9:$A$18,"産*")</f>
        <v>0</v>
      </c>
      <c r="C23" s="328">
        <f>SUMIFS('様式１－２（継続分）'!$R$9:$R$18,'様式１－２（継続分）'!$C$9:$C$18,$A23,'様式１－２（継続分）'!$A$9:$A$18,"産*")</f>
        <v>0</v>
      </c>
      <c r="D23" s="304">
        <f>SUMIFS('様式１－２（継続分）'!$S$9:$S$18,'様式１－２（継続分）'!$C$9:$C$18,$A23,'様式１－２（継続分）'!$A$9:$A$18,"産*")</f>
        <v>0</v>
      </c>
      <c r="E23" s="303">
        <f>COUNTIFS('様式１－２（継続分）'!$C$9:$C$18,$A23,'様式１－２（継続分）'!$A$9:$A$18,"食*")</f>
        <v>0</v>
      </c>
      <c r="F23" s="331">
        <f>SUMIFS('様式１－２（継続分）'!$R$9:$R$18,'様式１－２（継続分）'!$C$9:$C$18,$A23,'様式１－２（継続分）'!$A$9:$A$18,"食*")</f>
        <v>0</v>
      </c>
      <c r="G23" s="332">
        <f>SUMIFS('様式１－２（継続分）'!$S$9:$S$18,'様式１－２（継続分）'!$C$9:$C$18,$A23,'様式１－２（継続分）'!$A$9:$A$18,"食*")</f>
        <v>0</v>
      </c>
      <c r="H23" s="284"/>
      <c r="I23" s="284"/>
      <c r="J23" s="304">
        <f t="shared" si="0"/>
        <v>0</v>
      </c>
      <c r="K23" s="305">
        <f t="shared" si="0"/>
        <v>0</v>
      </c>
    </row>
    <row r="24" spans="1:11" ht="21.75" customHeight="1">
      <c r="A24" s="327" t="s">
        <v>241</v>
      </c>
      <c r="B24" s="304">
        <f>COUNTIFS('様式１－２（継続分）'!$C$9:$C$18,$A24,'様式１－２（継続分）'!$A$9:$A$18,"産*")</f>
        <v>0</v>
      </c>
      <c r="C24" s="328">
        <f>SUMIFS('様式１－２（継続分）'!$R$9:$R$18,'様式１－２（継続分）'!$C$9:$C$18,$A24,'様式１－２（継続分）'!$A$9:$A$18,"産*")</f>
        <v>0</v>
      </c>
      <c r="D24" s="304">
        <f>SUMIFS('様式１－２（継続分）'!$S$9:$S$18,'様式１－２（継続分）'!$C$9:$C$18,$A24,'様式１－２（継続分）'!$A$9:$A$18,"産*")</f>
        <v>0</v>
      </c>
      <c r="E24" s="303">
        <f>COUNTIFS('様式１－２（継続分）'!$C$9:$C$18,$A24,'様式１－２（継続分）'!$A$9:$A$18,"食*")</f>
        <v>0</v>
      </c>
      <c r="F24" s="304">
        <f>SUMIFS('様式１－２（継続分）'!$R$9:$R$18,'様式１－２（継続分）'!$C$9:$C$18,$A24,'様式１－２（継続分）'!$A$9:$A$18,"食*")</f>
        <v>0</v>
      </c>
      <c r="G24" s="305">
        <f>SUMIFS('様式１－２（継続分）'!$S$9:$S$18,'様式１－２（継続分）'!$C$9:$C$18,$A24,'様式１－２（継続分）'!$A$9:$A$18,"食*")</f>
        <v>0</v>
      </c>
      <c r="H24" s="304"/>
      <c r="I24" s="304"/>
      <c r="J24" s="304">
        <f t="shared" si="0"/>
        <v>0</v>
      </c>
      <c r="K24" s="305">
        <f t="shared" si="0"/>
        <v>0</v>
      </c>
    </row>
    <row r="25" spans="1:11" ht="21.75" customHeight="1">
      <c r="A25" s="327" t="s">
        <v>242</v>
      </c>
      <c r="B25" s="304">
        <f>COUNTIFS('様式１－２（継続分）'!$C$9:$C$18,$A25,'様式１－２（継続分）'!$A$9:$A$18,"産*")</f>
        <v>0</v>
      </c>
      <c r="C25" s="328">
        <f>SUMIFS('様式１－２（継続分）'!$R$9:$R$18,'様式１－２（継続分）'!$C$9:$C$18,$A25,'様式１－２（継続分）'!$A$9:$A$18,"産*")</f>
        <v>0</v>
      </c>
      <c r="D25" s="304">
        <f>SUMIFS('様式１－２（継続分）'!$S$9:$S$18,'様式１－２（継続分）'!$C$9:$C$18,$A25,'様式１－２（継続分）'!$A$9:$A$18,"産*")</f>
        <v>0</v>
      </c>
      <c r="E25" s="303">
        <f>COUNTIFS('様式１－２（継続分）'!$C$9:$C$18,$A25,'様式１－２（継続分）'!$A$9:$A$18,"食*")</f>
        <v>0</v>
      </c>
      <c r="F25" s="304">
        <f>SUMIFS('様式１－２（継続分）'!$R$9:$R$18,'様式１－２（継続分）'!$C$9:$C$18,$A25,'様式１－２（継続分）'!$A$9:$A$18,"食*")</f>
        <v>0</v>
      </c>
      <c r="G25" s="305">
        <f>SUMIFS('様式１－２（継続分）'!$S$9:$S$18,'様式１－２（継続分）'!$C$9:$C$18,$A25,'様式１－２（継続分）'!$A$9:$A$18,"食*")</f>
        <v>0</v>
      </c>
      <c r="H25" s="304"/>
      <c r="I25" s="304"/>
      <c r="J25" s="304">
        <f t="shared" si="0"/>
        <v>0</v>
      </c>
      <c r="K25" s="305">
        <f t="shared" si="0"/>
        <v>0</v>
      </c>
    </row>
    <row r="26" spans="1:11" ht="21.75" customHeight="1">
      <c r="A26" s="327" t="s">
        <v>243</v>
      </c>
      <c r="B26" s="304">
        <f>COUNTIFS('様式１－２（継続分）'!$C$9:$C$18,$A26,'様式１－２（継続分）'!$A$9:$A$18,"産*")</f>
        <v>0</v>
      </c>
      <c r="C26" s="328">
        <f>SUMIFS('様式１－２（継続分）'!$R$9:$R$18,'様式１－２（継続分）'!$C$9:$C$18,$A26,'様式１－２（継続分）'!$A$9:$A$18,"産*")</f>
        <v>0</v>
      </c>
      <c r="D26" s="304">
        <f>SUMIFS('様式１－２（継続分）'!$S$9:$S$18,'様式１－２（継続分）'!$C$9:$C$18,$A26,'様式１－２（継続分）'!$A$9:$A$18,"産*")</f>
        <v>0</v>
      </c>
      <c r="E26" s="303">
        <f>COUNTIFS('様式１－２（継続分）'!$C$9:$C$18,$A26,'様式１－２（継続分）'!$A$9:$A$18,"食*")</f>
        <v>0</v>
      </c>
      <c r="F26" s="304">
        <f>SUMIFS('様式１－２（継続分）'!$R$9:$R$18,'様式１－２（継続分）'!$C$9:$C$18,$A26,'様式１－２（継続分）'!$A$9:$A$18,"食*")</f>
        <v>0</v>
      </c>
      <c r="G26" s="305">
        <f>SUMIFS('様式１－２（継続分）'!$S$9:$S$18,'様式１－２（継続分）'!$C$9:$C$18,$A26,'様式１－２（継続分）'!$A$9:$A$18,"食*")</f>
        <v>0</v>
      </c>
      <c r="H26" s="304"/>
      <c r="I26" s="304"/>
      <c r="J26" s="304">
        <f t="shared" si="0"/>
        <v>0</v>
      </c>
      <c r="K26" s="305">
        <f t="shared" si="0"/>
        <v>0</v>
      </c>
    </row>
    <row r="27" spans="1:11" ht="21.75" customHeight="1" thickBot="1">
      <c r="A27" s="329" t="s">
        <v>244</v>
      </c>
      <c r="B27" s="294">
        <f>COUNTIFS('様式１－２（継続分）'!$C$9:$C$18,$A27,'様式１－２（継続分）'!$A$9:$A$18,"産*")</f>
        <v>0</v>
      </c>
      <c r="C27" s="330">
        <f>SUMIFS('様式１－２（継続分）'!$R$9:$R$18,'様式１－２（継続分）'!$C$9:$C$18,$A27,'様式１－２（継続分）'!$A$9:$A$18,"産*")</f>
        <v>0</v>
      </c>
      <c r="D27" s="294">
        <f>SUMIFS('様式１－２（継続分）'!$S$9:$S$18,'様式１－２（継続分）'!$C$9:$C$18,$A27,'様式１－２（継続分）'!$A$9:$A$18,"産*")</f>
        <v>0</v>
      </c>
      <c r="E27" s="308">
        <f>COUNTIFS('様式１－２（継続分）'!$C$9:$C$18,$A27,'様式１－２（継続分）'!$A$9:$A$18,"食*")</f>
        <v>0</v>
      </c>
      <c r="F27" s="309">
        <f>SUMIFS('様式１－２（継続分）'!$R$9:$R$18,'様式１－２（継続分）'!$C$9:$C$18,$A27,'様式１－２（継続分）'!$A$9:$A$18,"食*")</f>
        <v>0</v>
      </c>
      <c r="G27" s="310">
        <f>SUMIFS('様式１－２（継続分）'!$S$9:$S$18,'様式１－２（継続分）'!$C$9:$C$18,$A27,'様式１－２（継続分）'!$A$9:$A$18,"食*")</f>
        <v>0</v>
      </c>
      <c r="H27" s="294"/>
      <c r="I27" s="294"/>
      <c r="J27" s="294">
        <f t="shared" si="0"/>
        <v>0</v>
      </c>
      <c r="K27" s="295">
        <f t="shared" si="0"/>
        <v>0</v>
      </c>
    </row>
    <row r="28" spans="1:11" ht="21.75" customHeight="1" thickBot="1">
      <c r="A28" s="322" t="s">
        <v>245</v>
      </c>
      <c r="B28" s="279">
        <f t="shared" ref="B28:D28" si="3">SUM(B18:B27)</f>
        <v>0</v>
      </c>
      <c r="C28" s="279">
        <f t="shared" si="3"/>
        <v>0</v>
      </c>
      <c r="D28" s="279">
        <f t="shared" si="3"/>
        <v>0</v>
      </c>
      <c r="E28" s="278">
        <f t="shared" ref="E28:G28" si="4">SUM(E18:E27)</f>
        <v>0</v>
      </c>
      <c r="F28" s="279">
        <f t="shared" si="4"/>
        <v>0</v>
      </c>
      <c r="G28" s="280">
        <f t="shared" si="4"/>
        <v>0</v>
      </c>
      <c r="H28" s="279"/>
      <c r="I28" s="279"/>
      <c r="J28" s="279">
        <f t="shared" si="0"/>
        <v>0</v>
      </c>
      <c r="K28" s="280">
        <f t="shared" si="0"/>
        <v>0</v>
      </c>
    </row>
    <row r="29" spans="1:11" ht="21.75" customHeight="1">
      <c r="A29" s="325" t="s">
        <v>246</v>
      </c>
      <c r="B29" s="333">
        <f>COUNTIFS('様式１－２（継続分）'!$C$9:$C$18,$A29,'様式１－２（継続分）'!$A$9:$A$18,"産*")</f>
        <v>0</v>
      </c>
      <c r="C29" s="334">
        <f>SUMIFS('様式１－２（継続分）'!$R$9:$R$18,'様式１－２（継続分）'!$C$9:$C$18,$A29,'様式１－２（継続分）'!$A$9:$A$18,"産*")</f>
        <v>0</v>
      </c>
      <c r="D29" s="335">
        <f>SUMIFS('様式１－２（継続分）'!$S$9:$S$18,'様式１－２（継続分）'!$C$9:$C$18,$A29,'様式１－２（継続分）'!$A$9:$A$18,"産*")</f>
        <v>0</v>
      </c>
      <c r="E29" s="336">
        <f>COUNTIFS('様式１－２（継続分）'!$C$9:$C$18,$A29,'様式１－２（継続分）'!$A$9:$A$18,"食*")</f>
        <v>0</v>
      </c>
      <c r="F29" s="337">
        <f>SUMIFS('様式１－２（継続分）'!$R$9:$R$18,'様式１－２（継続分）'!$C$9:$C$18,$A29,'様式１－２（継続分）'!$A$9:$A$18,"食*")</f>
        <v>0</v>
      </c>
      <c r="G29" s="338">
        <f>SUMIFS('様式１－２（継続分）'!$S$9:$S$18,'様式１－２（継続分）'!$C$9:$C$18,$A29,'様式１－２（継続分）'!$A$9:$A$18,"食*")</f>
        <v>0</v>
      </c>
      <c r="H29" s="335"/>
      <c r="I29" s="335"/>
      <c r="J29" s="333">
        <f t="shared" si="0"/>
        <v>0</v>
      </c>
      <c r="K29" s="339">
        <f t="shared" si="0"/>
        <v>0</v>
      </c>
    </row>
    <row r="30" spans="1:11" ht="21.75" customHeight="1">
      <c r="A30" s="327" t="s">
        <v>247</v>
      </c>
      <c r="B30" s="333">
        <f>COUNTIFS('様式１－２（継続分）'!$C$9:$C$18,$A30,'様式１－２（継続分）'!$A$9:$A$18,"産*")</f>
        <v>0</v>
      </c>
      <c r="C30" s="340">
        <f>SUMIFS('様式１－２（継続分）'!$R$9:$R$18,'様式１－２（継続分）'!$C$9:$C$18,$A30,'様式１－２（継続分）'!$A$9:$A$18,"産*")</f>
        <v>0</v>
      </c>
      <c r="D30" s="333">
        <f>SUMIFS('様式１－２（継続分）'!$S$9:$S$18,'様式１－２（継続分）'!$C$9:$C$18,$A30,'様式１－２（継続分）'!$A$9:$A$18,"産*")</f>
        <v>0</v>
      </c>
      <c r="E30" s="341">
        <f>COUNTIFS('様式１－２（継続分）'!$C$9:$C$18,$A30,'様式１－２（継続分）'!$A$9:$A$18,"食*")</f>
        <v>0</v>
      </c>
      <c r="F30" s="333">
        <f>SUMIFS('様式１－２（継続分）'!$R$9:$R$18,'様式１－２（継続分）'!$C$9:$C$18,$A30,'様式１－２（継続分）'!$A$9:$A$18,"食*")</f>
        <v>0</v>
      </c>
      <c r="G30" s="342">
        <f>SUMIFS('様式１－２（継続分）'!$S$9:$S$18,'様式１－２（継続分）'!$C$9:$C$18,$A30,'様式１－２（継続分）'!$A$9:$A$18,"食*")</f>
        <v>0</v>
      </c>
      <c r="H30" s="333"/>
      <c r="I30" s="333"/>
      <c r="J30" s="333">
        <f t="shared" si="0"/>
        <v>0</v>
      </c>
      <c r="K30" s="342">
        <f t="shared" si="0"/>
        <v>0</v>
      </c>
    </row>
    <row r="31" spans="1:11" ht="21.75" customHeight="1">
      <c r="A31" s="327" t="s">
        <v>248</v>
      </c>
      <c r="B31" s="333">
        <f>COUNTIFS('様式１－２（継続分）'!$C$9:$C$18,$A31,'様式１－２（継続分）'!$A$9:$A$18,"産*")</f>
        <v>0</v>
      </c>
      <c r="C31" s="340">
        <f>SUMIFS('様式１－２（継続分）'!$R$9:$R$18,'様式１－２（継続分）'!$C$9:$C$18,$A31,'様式１－２（継続分）'!$A$9:$A$18,"産*")</f>
        <v>0</v>
      </c>
      <c r="D31" s="333">
        <f>SUMIFS('様式１－２（継続分）'!$S$9:$S$18,'様式１－２（継続分）'!$C$9:$C$18,$A31,'様式１－２（継続分）'!$A$9:$A$18,"産*")</f>
        <v>0</v>
      </c>
      <c r="E31" s="341">
        <f>COUNTIFS('様式１－２（継続分）'!$C$9:$C$18,$A31,'様式１－２（継続分）'!$A$9:$A$18,"食*")</f>
        <v>0</v>
      </c>
      <c r="F31" s="333">
        <f>SUMIFS('様式１－２（継続分）'!$R$9:$R$18,'様式１－２（継続分）'!$C$9:$C$18,$A31,'様式１－２（継続分）'!$A$9:$A$18,"食*")</f>
        <v>0</v>
      </c>
      <c r="G31" s="342">
        <f>SUMIFS('様式１－２（継続分）'!$S$9:$S$18,'様式１－２（継続分）'!$C$9:$C$18,$A31,'様式１－２（継続分）'!$A$9:$A$18,"食*")</f>
        <v>0</v>
      </c>
      <c r="H31" s="333"/>
      <c r="I31" s="333"/>
      <c r="J31" s="333">
        <f t="shared" si="0"/>
        <v>0</v>
      </c>
      <c r="K31" s="342">
        <f t="shared" si="0"/>
        <v>0</v>
      </c>
    </row>
    <row r="32" spans="1:11" ht="21.75" customHeight="1" thickBot="1">
      <c r="A32" s="329" t="s">
        <v>249</v>
      </c>
      <c r="B32" s="333">
        <f>COUNTIFS('様式１－２（継続分）'!$C$9:$C$18,$A32,'様式１－２（継続分）'!$A$9:$A$18,"産*")</f>
        <v>0</v>
      </c>
      <c r="C32" s="343">
        <f>SUMIFS('様式１－２（継続分）'!$R$9:$R$18,'様式１－２（継続分）'!$C$9:$C$18,$A32,'様式１－２（継続分）'!$A$9:$A$18,"産*")</f>
        <v>0</v>
      </c>
      <c r="D32" s="344">
        <f>SUMIFS('様式１－２（継続分）'!$S$9:$S$18,'様式１－２（継続分）'!$C$9:$C$18,$A32,'様式１－２（継続分）'!$A$9:$A$18,"産*")</f>
        <v>0</v>
      </c>
      <c r="E32" s="345">
        <f>COUNTIFS('様式１－２（継続分）'!$C$9:$C$18,$A32,'様式１－２（継続分）'!$A$9:$A$18,"食*")</f>
        <v>0</v>
      </c>
      <c r="F32" s="346">
        <f>SUMIFS('様式１－２（継続分）'!$R$9:$R$18,'様式１－２（継続分）'!$C$9:$C$18,$A32,'様式１－２（継続分）'!$A$9:$A$18,"食*")</f>
        <v>0</v>
      </c>
      <c r="G32" s="347">
        <f>SUMIFS('様式１－２（継続分）'!$S$9:$S$18,'様式１－２（継続分）'!$C$9:$C$18,$A32,'様式１－２（継続分）'!$A$9:$A$18,"食*")</f>
        <v>0</v>
      </c>
      <c r="H32" s="344"/>
      <c r="I32" s="344"/>
      <c r="J32" s="333">
        <f t="shared" si="0"/>
        <v>0</v>
      </c>
      <c r="K32" s="348">
        <f t="shared" si="0"/>
        <v>0</v>
      </c>
    </row>
    <row r="33" spans="1:11" ht="21.75" customHeight="1" thickBot="1">
      <c r="A33" s="322" t="s">
        <v>250</v>
      </c>
      <c r="B33" s="279">
        <f t="shared" ref="B33:D33" si="5">SUM(B29:B32)</f>
        <v>0</v>
      </c>
      <c r="C33" s="279">
        <f t="shared" si="5"/>
        <v>0</v>
      </c>
      <c r="D33" s="279">
        <f t="shared" si="5"/>
        <v>0</v>
      </c>
      <c r="E33" s="278">
        <f t="shared" ref="E33:G33" si="6">SUM(E29:E32)</f>
        <v>0</v>
      </c>
      <c r="F33" s="279">
        <f t="shared" si="6"/>
        <v>0</v>
      </c>
      <c r="G33" s="280">
        <f t="shared" si="6"/>
        <v>0</v>
      </c>
      <c r="H33" s="279"/>
      <c r="I33" s="279"/>
      <c r="J33" s="279">
        <f t="shared" si="0"/>
        <v>0</v>
      </c>
      <c r="K33" s="280">
        <f t="shared" si="0"/>
        <v>0</v>
      </c>
    </row>
    <row r="34" spans="1:11" ht="21.75" customHeight="1">
      <c r="A34" s="325" t="s">
        <v>251</v>
      </c>
      <c r="B34" s="284">
        <f>COUNTIFS('様式１－２（継続分）'!$C$9:$C$18,$A34,'様式１－２（継続分）'!$A$9:$A$18,"産*")</f>
        <v>0</v>
      </c>
      <c r="C34" s="326">
        <f>SUMIFS('様式１－２（継続分）'!$R$9:$R$18,'様式１－２（継続分）'!$C$9:$C$18,$A34,'様式１－２（継続分）'!$A$9:$A$18,"産*")</f>
        <v>0</v>
      </c>
      <c r="D34" s="284">
        <f>SUMIFS('様式１－２（継続分）'!$S$9:$S$18,'様式１－２（継続分）'!$C$9:$C$18,$A34,'様式１－２（継続分）'!$A$9:$A$18,"産*")</f>
        <v>0</v>
      </c>
      <c r="E34" s="298">
        <f>COUNTIFS('様式１－２（継続分）'!$C$9:$C$18,$A34,'様式１－２（継続分）'!$A$9:$A$18,"食*")</f>
        <v>0</v>
      </c>
      <c r="F34" s="299">
        <f>SUMIFS('様式１－２（継続分）'!$R$9:$R$18,'様式１－２（継続分）'!$C$9:$C$18,$A34,'様式１－２（継続分）'!$A$9:$A$18,"食*")</f>
        <v>0</v>
      </c>
      <c r="G34" s="300">
        <f>SUMIFS('様式１－２（継続分）'!$S$9:$S$18,'様式１－２（継続分）'!$C$9:$C$18,$A34,'様式１－２（継続分）'!$A$9:$A$18,"食*")</f>
        <v>0</v>
      </c>
      <c r="H34" s="284"/>
      <c r="I34" s="284"/>
      <c r="J34" s="284">
        <f t="shared" si="0"/>
        <v>0</v>
      </c>
      <c r="K34" s="285">
        <f t="shared" si="0"/>
        <v>0</v>
      </c>
    </row>
    <row r="35" spans="1:11" ht="21.75" customHeight="1">
      <c r="A35" s="327" t="s">
        <v>252</v>
      </c>
      <c r="B35" s="304">
        <f>COUNTIFS('様式１－２（継続分）'!$C$9:$C$18,$A35,'様式１－２（継続分）'!$A$9:$A$18,"産*")</f>
        <v>0</v>
      </c>
      <c r="C35" s="328">
        <f>SUMIFS('様式１－２（継続分）'!$R$9:$R$18,'様式１－２（継続分）'!$C$9:$C$18,$A35,'様式１－２（継続分）'!$A$9:$A$18,"産*")</f>
        <v>0</v>
      </c>
      <c r="D35" s="304">
        <f>SUMIFS('様式１－２（継続分）'!$S$9:$S$18,'様式１－２（継続分）'!$C$9:$C$18,$A35,'様式１－２（継続分）'!$A$9:$A$18,"産*")</f>
        <v>0</v>
      </c>
      <c r="E35" s="303">
        <f>COUNTIFS('様式１－２（継続分）'!$C$9:$C$18,$A35,'様式１－２（継続分）'!$A$9:$A$18,"食*")</f>
        <v>0</v>
      </c>
      <c r="F35" s="304">
        <f>SUMIFS('様式１－２（継続分）'!$R$9:$R$18,'様式１－２（継続分）'!$C$9:$C$18,$A35,'様式１－２（継続分）'!$A$9:$A$18,"食*")</f>
        <v>0</v>
      </c>
      <c r="G35" s="305">
        <f>SUMIFS('様式１－２（継続分）'!$S$9:$S$18,'様式１－２（継続分）'!$C$9:$C$18,$A35,'様式１－２（継続分）'!$A$9:$A$18,"食*")</f>
        <v>0</v>
      </c>
      <c r="H35" s="304"/>
      <c r="I35" s="304"/>
      <c r="J35" s="304">
        <f t="shared" si="0"/>
        <v>0</v>
      </c>
      <c r="K35" s="305">
        <f t="shared" si="0"/>
        <v>0</v>
      </c>
    </row>
    <row r="36" spans="1:11" ht="21.75" customHeight="1" thickBot="1">
      <c r="A36" s="329" t="s">
        <v>253</v>
      </c>
      <c r="B36" s="294">
        <f>COUNTIFS('様式１－２（継続分）'!$C$9:$C$18,$A36,'様式１－２（継続分）'!$A$9:$A$18,"産*")</f>
        <v>0</v>
      </c>
      <c r="C36" s="330">
        <f>SUMIFS('様式１－２（継続分）'!$R$9:$R$18,'様式１－２（継続分）'!$C$9:$C$18,$A36,'様式１－２（継続分）'!$A$9:$A$18,"産*")</f>
        <v>0</v>
      </c>
      <c r="D36" s="294">
        <f>SUMIFS('様式１－２（継続分）'!$S$9:$S$18,'様式１－２（継続分）'!$C$9:$C$18,$A36,'様式１－２（継続分）'!$A$9:$A$18,"産*")</f>
        <v>0</v>
      </c>
      <c r="E36" s="308">
        <f>COUNTIFS('様式１－２（継続分）'!$C$9:$C$18,$A36,'様式１－２（継続分）'!$A$9:$A$18,"食*")</f>
        <v>0</v>
      </c>
      <c r="F36" s="309">
        <f>SUMIFS('様式１－２（継続分）'!$R$9:$R$18,'様式１－２（継続分）'!$C$9:$C$18,$A36,'様式１－２（継続分）'!$A$9:$A$18,"食*")</f>
        <v>0</v>
      </c>
      <c r="G36" s="310">
        <f>SUMIFS('様式１－２（継続分）'!$S$9:$S$18,'様式１－２（継続分）'!$C$9:$C$18,$A36,'様式１－２（継続分）'!$A$9:$A$18,"食*")</f>
        <v>0</v>
      </c>
      <c r="H36" s="294"/>
      <c r="I36" s="294"/>
      <c r="J36" s="294">
        <f t="shared" si="0"/>
        <v>0</v>
      </c>
      <c r="K36" s="295">
        <f t="shared" si="0"/>
        <v>0</v>
      </c>
    </row>
    <row r="37" spans="1:11" ht="21.75" customHeight="1" thickBot="1">
      <c r="A37" s="322" t="s">
        <v>254</v>
      </c>
      <c r="B37" s="279">
        <f t="shared" ref="B37:D37" si="7">SUM(B34:B36)</f>
        <v>0</v>
      </c>
      <c r="C37" s="279">
        <f t="shared" si="7"/>
        <v>0</v>
      </c>
      <c r="D37" s="279">
        <f t="shared" si="7"/>
        <v>0</v>
      </c>
      <c r="E37" s="278">
        <f t="shared" ref="E37:G37" si="8">SUM(E34:E36)</f>
        <v>0</v>
      </c>
      <c r="F37" s="279">
        <f t="shared" si="8"/>
        <v>0</v>
      </c>
      <c r="G37" s="280">
        <f t="shared" si="8"/>
        <v>0</v>
      </c>
      <c r="H37" s="279"/>
      <c r="I37" s="279"/>
      <c r="J37" s="279">
        <f t="shared" si="0"/>
        <v>0</v>
      </c>
      <c r="K37" s="280">
        <f t="shared" si="0"/>
        <v>0</v>
      </c>
    </row>
    <row r="38" spans="1:11" ht="21.75" customHeight="1">
      <c r="A38" s="325" t="s">
        <v>255</v>
      </c>
      <c r="B38" s="284">
        <f>COUNTIFS('様式１－２（継続分）'!$C$9:$C$18,$A38,'様式１－２（継続分）'!$A$9:$A$18,"産*")</f>
        <v>0</v>
      </c>
      <c r="C38" s="326">
        <f>SUMIFS('様式１－２（継続分）'!$R$9:$R$18,'様式１－２（継続分）'!$C$9:$C$18,$A38,'様式１－２（継続分）'!$A$9:$A$18,"産*")</f>
        <v>0</v>
      </c>
      <c r="D38" s="284">
        <f>SUMIFS('様式１－２（継続分）'!$S$9:$S$18,'様式１－２（継続分）'!$C$9:$C$18,$A38,'様式１－２（継続分）'!$A$9:$A$18,"産*")</f>
        <v>0</v>
      </c>
      <c r="E38" s="298">
        <f>COUNTIFS('様式１－２（継続分）'!$C$9:$C$18,$A38,'様式１－２（継続分）'!$A$9:$A$18,"食*")</f>
        <v>0</v>
      </c>
      <c r="F38" s="299">
        <f>SUMIFS('様式１－２（継続分）'!$R$9:$R$18,'様式１－２（継続分）'!$C$9:$C$18,$A38,'様式１－２（継続分）'!$A$9:$A$18,"食*")</f>
        <v>0</v>
      </c>
      <c r="G38" s="300">
        <f>SUMIFS('様式１－２（継続分）'!$S$9:$S$18,'様式１－２（継続分）'!$C$9:$C$18,$A38,'様式１－２（継続分）'!$A$9:$A$18,"食*")</f>
        <v>0</v>
      </c>
      <c r="H38" s="284"/>
      <c r="I38" s="284"/>
      <c r="J38" s="284">
        <f t="shared" si="0"/>
        <v>0</v>
      </c>
      <c r="K38" s="285">
        <f t="shared" si="0"/>
        <v>0</v>
      </c>
    </row>
    <row r="39" spans="1:11" ht="21.75" customHeight="1">
      <c r="A39" s="327" t="s">
        <v>256</v>
      </c>
      <c r="B39" s="304">
        <f>COUNTIFS('様式１－２（継続分）'!$C$9:$C$18,$A39,'様式１－２（継続分）'!$A$9:$A$18,"産*")</f>
        <v>0</v>
      </c>
      <c r="C39" s="328">
        <f>SUMIFS('様式１－２（継続分）'!$R$9:$R$18,'様式１－２（継続分）'!$C$9:$C$18,$A39,'様式１－２（継続分）'!$A$9:$A$18,"産*")</f>
        <v>0</v>
      </c>
      <c r="D39" s="304">
        <f>SUMIFS('様式１－２（継続分）'!$S$9:$S$18,'様式１－２（継続分）'!$C$9:$C$18,$A39,'様式１－２（継続分）'!$A$9:$A$18,"産*")</f>
        <v>0</v>
      </c>
      <c r="E39" s="303">
        <f>COUNTIFS('様式１－２（継続分）'!$C$9:$C$18,$A39,'様式１－２（継続分）'!$A$9:$A$18,"食*")</f>
        <v>0</v>
      </c>
      <c r="F39" s="304">
        <f>SUMIFS('様式１－２（継続分）'!$R$9:$R$18,'様式１－２（継続分）'!$C$9:$C$18,$A39,'様式１－２（継続分）'!$A$9:$A$18,"食*")</f>
        <v>0</v>
      </c>
      <c r="G39" s="305">
        <f>SUMIFS('様式１－２（継続分）'!$S$9:$S$18,'様式１－２（継続分）'!$C$9:$C$18,$A39,'様式１－２（継続分）'!$A$9:$A$18,"食*")</f>
        <v>0</v>
      </c>
      <c r="H39" s="304"/>
      <c r="I39" s="304"/>
      <c r="J39" s="304">
        <f t="shared" si="0"/>
        <v>0</v>
      </c>
      <c r="K39" s="305">
        <f t="shared" si="0"/>
        <v>0</v>
      </c>
    </row>
    <row r="40" spans="1:11" ht="21.75" customHeight="1">
      <c r="A40" s="327" t="s">
        <v>257</v>
      </c>
      <c r="B40" s="304">
        <f>COUNTIFS('様式１－２（継続分）'!$C$9:$C$18,$A40,'様式１－２（継続分）'!$A$9:$A$18,"産*")</f>
        <v>0</v>
      </c>
      <c r="C40" s="328">
        <f>SUMIFS('様式１－２（継続分）'!$R$9:$R$18,'様式１－２（継続分）'!$C$9:$C$18,$A40,'様式１－２（継続分）'!$A$9:$A$18,"産*")</f>
        <v>0</v>
      </c>
      <c r="D40" s="304">
        <f>SUMIFS('様式１－２（継続分）'!$S$9:$S$18,'様式１－２（継続分）'!$C$9:$C$18,$A40,'様式１－２（継続分）'!$A$9:$A$18,"産*")</f>
        <v>0</v>
      </c>
      <c r="E40" s="303">
        <f>COUNTIFS('様式１－２（継続分）'!$C$9:$C$18,$A40,'様式１－２（継続分）'!$A$9:$A$18,"食*")</f>
        <v>0</v>
      </c>
      <c r="F40" s="304">
        <f>SUMIFS('様式１－２（継続分）'!$R$9:$R$18,'様式１－２（継続分）'!$C$9:$C$18,$A40,'様式１－２（継続分）'!$A$9:$A$18,"食*")</f>
        <v>0</v>
      </c>
      <c r="G40" s="305">
        <f>SUMIFS('様式１－２（継続分）'!$S$9:$S$18,'様式１－２（継続分）'!$C$9:$C$18,$A40,'様式１－２（継続分）'!$A$9:$A$18,"食*")</f>
        <v>0</v>
      </c>
      <c r="H40" s="304"/>
      <c r="I40" s="304"/>
      <c r="J40" s="304">
        <f t="shared" si="0"/>
        <v>0</v>
      </c>
      <c r="K40" s="305">
        <f t="shared" si="0"/>
        <v>0</v>
      </c>
    </row>
    <row r="41" spans="1:11" ht="21.75" customHeight="1">
      <c r="A41" s="327" t="s">
        <v>258</v>
      </c>
      <c r="B41" s="304">
        <f>COUNTIFS('様式１－２（継続分）'!$C$9:$C$18,$A41,'様式１－２（継続分）'!$A$9:$A$18,"産*")</f>
        <v>0</v>
      </c>
      <c r="C41" s="328">
        <f>SUMIFS('様式１－２（継続分）'!$R$9:$R$18,'様式１－２（継続分）'!$C$9:$C$18,$A41,'様式１－２（継続分）'!$A$9:$A$18,"産*")</f>
        <v>0</v>
      </c>
      <c r="D41" s="304">
        <f>SUMIFS('様式１－２（継続分）'!$S$9:$S$18,'様式１－２（継続分）'!$C$9:$C$18,$A41,'様式１－２（継続分）'!$A$9:$A$18,"産*")</f>
        <v>0</v>
      </c>
      <c r="E41" s="303">
        <f>COUNTIFS('様式１－２（継続分）'!$C$9:$C$18,$A41,'様式１－２（継続分）'!$A$9:$A$18,"食*")</f>
        <v>0</v>
      </c>
      <c r="F41" s="304">
        <f>SUMIFS('様式１－２（継続分）'!$R$9:$R$18,'様式１－２（継続分）'!$C$9:$C$18,$A41,'様式１－２（継続分）'!$A$9:$A$18,"食*")</f>
        <v>0</v>
      </c>
      <c r="G41" s="305">
        <f>SUMIFS('様式１－２（継続分）'!$S$9:$S$18,'様式１－２（継続分）'!$C$9:$C$18,$A41,'様式１－２（継続分）'!$A$9:$A$18,"食*")</f>
        <v>0</v>
      </c>
      <c r="H41" s="304"/>
      <c r="I41" s="304"/>
      <c r="J41" s="304">
        <f t="shared" si="0"/>
        <v>0</v>
      </c>
      <c r="K41" s="305">
        <f t="shared" si="0"/>
        <v>0</v>
      </c>
    </row>
    <row r="42" spans="1:11" ht="21.75" customHeight="1">
      <c r="A42" s="327" t="s">
        <v>259</v>
      </c>
      <c r="B42" s="304">
        <f>COUNTIFS('様式１－２（継続分）'!$C$9:$C$18,$A42,'様式１－２（継続分）'!$A$9:$A$18,"産*")</f>
        <v>0</v>
      </c>
      <c r="C42" s="328">
        <f>SUMIFS('様式１－２（継続分）'!$R$9:$R$18,'様式１－２（継続分）'!$C$9:$C$18,$A42,'様式１－２（継続分）'!$A$9:$A$18,"産*")</f>
        <v>0</v>
      </c>
      <c r="D42" s="304">
        <f>SUMIFS('様式１－２（継続分）'!$S$9:$S$18,'様式１－２（継続分）'!$C$9:$C$18,$A42,'様式１－２（継続分）'!$A$9:$A$18,"産*")</f>
        <v>0</v>
      </c>
      <c r="E42" s="303">
        <f>COUNTIFS('様式１－２（継続分）'!$C$9:$C$18,$A42,'様式１－２（継続分）'!$A$9:$A$18,"食*")</f>
        <v>0</v>
      </c>
      <c r="F42" s="304">
        <f>SUMIFS('様式１－２（継続分）'!$R$9:$R$18,'様式１－２（継続分）'!$C$9:$C$18,$A42,'様式１－２（継続分）'!$A$9:$A$18,"食*")</f>
        <v>0</v>
      </c>
      <c r="G42" s="305">
        <f>SUMIFS('様式１－２（継続分）'!$S$9:$S$18,'様式１－２（継続分）'!$C$9:$C$18,$A42,'様式１－２（継続分）'!$A$9:$A$18,"食*")</f>
        <v>0</v>
      </c>
      <c r="H42" s="304"/>
      <c r="I42" s="304"/>
      <c r="J42" s="304">
        <f t="shared" ref="J42:K64" si="9">C42+F42</f>
        <v>0</v>
      </c>
      <c r="K42" s="305">
        <f t="shared" si="9"/>
        <v>0</v>
      </c>
    </row>
    <row r="43" spans="1:11" ht="21.75" customHeight="1" thickBot="1">
      <c r="A43" s="329" t="s">
        <v>260</v>
      </c>
      <c r="B43" s="294">
        <f>COUNTIFS('様式１－２（継続分）'!$C$9:$C$18,$A43,'様式１－２（継続分）'!$A$9:$A$18,"産*")</f>
        <v>0</v>
      </c>
      <c r="C43" s="330">
        <f>SUMIFS('様式１－２（継続分）'!$R$9:$R$18,'様式１－２（継続分）'!$C$9:$C$18,$A43,'様式１－２（継続分）'!$A$9:$A$18,"産*")</f>
        <v>0</v>
      </c>
      <c r="D43" s="294">
        <f>SUMIFS('様式１－２（継続分）'!$S$9:$S$18,'様式１－２（継続分）'!$C$9:$C$18,$A43,'様式１－２（継続分）'!$A$9:$A$18,"産*")</f>
        <v>0</v>
      </c>
      <c r="E43" s="308">
        <f>COUNTIFS('様式１－２（継続分）'!$C$9:$C$18,$A43,'様式１－２（継続分）'!$A$9:$A$18,"食*")</f>
        <v>0</v>
      </c>
      <c r="F43" s="309">
        <f>SUMIFS('様式１－２（継続分）'!$R$9:$R$18,'様式１－２（継続分）'!$C$9:$C$18,$A43,'様式１－２（継続分）'!$A$9:$A$18,"食*")</f>
        <v>0</v>
      </c>
      <c r="G43" s="310">
        <f>SUMIFS('様式１－２（継続分）'!$S$9:$S$18,'様式１－２（継続分）'!$C$9:$C$18,$A43,'様式１－２（継続分）'!$A$9:$A$18,"食*")</f>
        <v>0</v>
      </c>
      <c r="H43" s="294"/>
      <c r="I43" s="294"/>
      <c r="J43" s="294">
        <f t="shared" si="9"/>
        <v>0</v>
      </c>
      <c r="K43" s="295">
        <f t="shared" si="9"/>
        <v>0</v>
      </c>
    </row>
    <row r="44" spans="1:11" ht="21.75" customHeight="1" thickBot="1">
      <c r="A44" s="322" t="s">
        <v>261</v>
      </c>
      <c r="B44" s="279">
        <f t="shared" ref="B44:D44" si="10">SUM(B38:B43)</f>
        <v>0</v>
      </c>
      <c r="C44" s="279">
        <f t="shared" si="10"/>
        <v>0</v>
      </c>
      <c r="D44" s="279">
        <f t="shared" si="10"/>
        <v>0</v>
      </c>
      <c r="E44" s="278">
        <f t="shared" ref="E44:G44" si="11">SUM(E38:E43)</f>
        <v>0</v>
      </c>
      <c r="F44" s="279">
        <f t="shared" si="11"/>
        <v>0</v>
      </c>
      <c r="G44" s="280">
        <f t="shared" si="11"/>
        <v>0</v>
      </c>
      <c r="H44" s="279"/>
      <c r="I44" s="279"/>
      <c r="J44" s="279">
        <f t="shared" si="9"/>
        <v>0</v>
      </c>
      <c r="K44" s="280">
        <f t="shared" si="9"/>
        <v>0</v>
      </c>
    </row>
    <row r="45" spans="1:11" ht="21.75" customHeight="1">
      <c r="A45" s="325" t="s">
        <v>262</v>
      </c>
      <c r="B45" s="284">
        <f>COUNTIFS('様式１－２（継続分）'!$C$9:$C$18,$A45,'様式１－２（継続分）'!$A$9:$A$18,"産*")</f>
        <v>0</v>
      </c>
      <c r="C45" s="326">
        <f>SUMIFS('様式１－２（継続分）'!$R$9:$R$18,'様式１－２（継続分）'!$C$9:$C$18,$A45,'様式１－２（継続分）'!$A$9:$A$18,"産*")</f>
        <v>0</v>
      </c>
      <c r="D45" s="284">
        <f>SUMIFS('様式１－２（継続分）'!$S$9:$S$18,'様式１－２（継続分）'!$C$9:$C$18,$A45,'様式１－２（継続分）'!$A$9:$A$18,"産*")</f>
        <v>0</v>
      </c>
      <c r="E45" s="298">
        <f>COUNTIFS('様式１－２（継続分）'!$C$9:$C$18,$A45,'様式１－２（継続分）'!$A$9:$A$18,"食*")</f>
        <v>0</v>
      </c>
      <c r="F45" s="299">
        <f>SUMIFS('様式１－２（継続分）'!$R$9:$R$18,'様式１－２（継続分）'!$C$9:$C$18,$A45,'様式１－２（継続分）'!$A$9:$A$18,"食*")</f>
        <v>0</v>
      </c>
      <c r="G45" s="300">
        <f>SUMIFS('様式１－２（継続分）'!$S$9:$S$18,'様式１－２（継続分）'!$C$9:$C$18,$A45,'様式１－２（継続分）'!$A$9:$A$18,"食*")</f>
        <v>0</v>
      </c>
      <c r="H45" s="284"/>
      <c r="I45" s="284"/>
      <c r="J45" s="284">
        <f t="shared" si="9"/>
        <v>0</v>
      </c>
      <c r="K45" s="285">
        <f t="shared" si="9"/>
        <v>0</v>
      </c>
    </row>
    <row r="46" spans="1:11" ht="21.75" customHeight="1">
      <c r="A46" s="327" t="s">
        <v>263</v>
      </c>
      <c r="B46" s="304">
        <f>COUNTIFS('様式１－２（継続分）'!$C$9:$C$18,$A46,'様式１－２（継続分）'!$A$9:$A$18,"産*")</f>
        <v>0</v>
      </c>
      <c r="C46" s="328">
        <f>SUMIFS('様式１－２（継続分）'!$R$9:$R$18,'様式１－２（継続分）'!$C$9:$C$18,$A46,'様式１－２（継続分）'!$A$9:$A$18,"産*")</f>
        <v>0</v>
      </c>
      <c r="D46" s="304">
        <f>SUMIFS('様式１－２（継続分）'!$S$9:$S$18,'様式１－２（継続分）'!$C$9:$C$18,$A46,'様式１－２（継続分）'!$A$9:$A$18,"産*")</f>
        <v>0</v>
      </c>
      <c r="E46" s="303">
        <f>COUNTIFS('様式１－２（継続分）'!$C$9:$C$18,$A46,'様式１－２（継続分）'!$A$9:$A$18,"食*")</f>
        <v>0</v>
      </c>
      <c r="F46" s="304">
        <f>SUMIFS('様式１－２（継続分）'!$R$9:$R$18,'様式１－２（継続分）'!$C$9:$C$18,$A46,'様式１－２（継続分）'!$A$9:$A$18,"食*")</f>
        <v>0</v>
      </c>
      <c r="G46" s="305">
        <f>SUMIFS('様式１－２（継続分）'!$S$9:$S$18,'様式１－２（継続分）'!$C$9:$C$18,$A46,'様式１－２（継続分）'!$A$9:$A$18,"食*")</f>
        <v>0</v>
      </c>
      <c r="H46" s="304"/>
      <c r="I46" s="304"/>
      <c r="J46" s="304">
        <f t="shared" si="9"/>
        <v>0</v>
      </c>
      <c r="K46" s="305">
        <f t="shared" si="9"/>
        <v>0</v>
      </c>
    </row>
    <row r="47" spans="1:11" ht="21.75" customHeight="1">
      <c r="A47" s="327" t="s">
        <v>264</v>
      </c>
      <c r="B47" s="304">
        <f>COUNTIFS('様式１－２（継続分）'!$C$9:$C$18,$A47,'様式１－２（継続分）'!$A$9:$A$18,"産*")</f>
        <v>0</v>
      </c>
      <c r="C47" s="328">
        <f>SUMIFS('様式１－２（継続分）'!$R$9:$R$18,'様式１－２（継続分）'!$C$9:$C$18,$A47,'様式１－２（継続分）'!$A$9:$A$18,"産*")</f>
        <v>0</v>
      </c>
      <c r="D47" s="304">
        <f>SUMIFS('様式１－２（継続分）'!$S$9:$S$18,'様式１－２（継続分）'!$C$9:$C$18,$A47,'様式１－２（継続分）'!$A$9:$A$18,"産*")</f>
        <v>0</v>
      </c>
      <c r="E47" s="303">
        <f>COUNTIFS('様式１－２（継続分）'!$C$9:$C$18,$A47,'様式１－２（継続分）'!$A$9:$A$18,"食*")</f>
        <v>0</v>
      </c>
      <c r="F47" s="304">
        <f>SUMIFS('様式１－２（継続分）'!$R$9:$R$18,'様式１－２（継続分）'!$C$9:$C$18,$A47,'様式１－２（継続分）'!$A$9:$A$18,"食*")</f>
        <v>0</v>
      </c>
      <c r="G47" s="305">
        <f>SUMIFS('様式１－２（継続分）'!$S$9:$S$18,'様式１－２（継続分）'!$C$9:$C$18,$A47,'様式１－２（継続分）'!$A$9:$A$18,"食*")</f>
        <v>0</v>
      </c>
      <c r="H47" s="304"/>
      <c r="I47" s="304"/>
      <c r="J47" s="304">
        <f t="shared" si="9"/>
        <v>0</v>
      </c>
      <c r="K47" s="305">
        <f t="shared" si="9"/>
        <v>0</v>
      </c>
    </row>
    <row r="48" spans="1:11" ht="21.75" customHeight="1">
      <c r="A48" s="327" t="s">
        <v>265</v>
      </c>
      <c r="B48" s="304">
        <f>COUNTIFS('様式１－２（継続分）'!$C$9:$C$18,$A48,'様式１－２（継続分）'!$A$9:$A$18,"産*")</f>
        <v>0</v>
      </c>
      <c r="C48" s="328">
        <f>SUMIFS('様式１－２（継続分）'!$R$9:$R$18,'様式１－２（継続分）'!$C$9:$C$18,$A48,'様式１－２（継続分）'!$A$9:$A$18,"産*")</f>
        <v>0</v>
      </c>
      <c r="D48" s="304">
        <f>SUMIFS('様式１－２（継続分）'!$S$9:$S$18,'様式１－２（継続分）'!$C$9:$C$18,$A48,'様式１－２（継続分）'!$A$9:$A$18,"産*")</f>
        <v>0</v>
      </c>
      <c r="E48" s="303">
        <f>COUNTIFS('様式１－２（継続分）'!$C$9:$C$18,$A48,'様式１－２（継続分）'!$A$9:$A$18,"食*")</f>
        <v>0</v>
      </c>
      <c r="F48" s="304">
        <f>SUMIFS('様式１－２（継続分）'!$R$9:$R$18,'様式１－２（継続分）'!$C$9:$C$18,$A48,'様式１－２（継続分）'!$A$9:$A$18,"食*")</f>
        <v>0</v>
      </c>
      <c r="G48" s="305">
        <f>SUMIFS('様式１－２（継続分）'!$S$9:$S$18,'様式１－２（継続分）'!$C$9:$C$18,$A48,'様式１－２（継続分）'!$A$9:$A$18,"食*")</f>
        <v>0</v>
      </c>
      <c r="H48" s="304"/>
      <c r="I48" s="304"/>
      <c r="J48" s="304">
        <f t="shared" si="9"/>
        <v>0</v>
      </c>
      <c r="K48" s="305">
        <f t="shared" si="9"/>
        <v>0</v>
      </c>
    </row>
    <row r="49" spans="1:11" ht="21.75" customHeight="1">
      <c r="A49" s="327" t="s">
        <v>266</v>
      </c>
      <c r="B49" s="304">
        <f>COUNTIFS('様式１－２（継続分）'!$C$9:$C$18,$A49,'様式１－２（継続分）'!$A$9:$A$18,"産*")</f>
        <v>0</v>
      </c>
      <c r="C49" s="328">
        <f>SUMIFS('様式１－２（継続分）'!$R$9:$R$18,'様式１－２（継続分）'!$C$9:$C$18,$A49,'様式１－２（継続分）'!$A$9:$A$18,"産*")</f>
        <v>0</v>
      </c>
      <c r="D49" s="304">
        <f>SUMIFS('様式１－２（継続分）'!$S$9:$S$18,'様式１－２（継続分）'!$C$9:$C$18,$A49,'様式１－２（継続分）'!$A$9:$A$18,"産*")</f>
        <v>0</v>
      </c>
      <c r="E49" s="303">
        <f>COUNTIFS('様式１－２（継続分）'!$C$9:$C$18,$A49,'様式１－２（継続分）'!$A$9:$A$18,"食*")</f>
        <v>0</v>
      </c>
      <c r="F49" s="304">
        <f>SUMIFS('様式１－２（継続分）'!$R$9:$R$18,'様式１－２（継続分）'!$C$9:$C$18,$A49,'様式１－２（継続分）'!$A$9:$A$18,"食*")</f>
        <v>0</v>
      </c>
      <c r="G49" s="305">
        <f>SUMIFS('様式１－２（継続分）'!$S$9:$S$18,'様式１－２（継続分）'!$C$9:$C$18,$A49,'様式１－２（継続分）'!$A$9:$A$18,"食*")</f>
        <v>0</v>
      </c>
      <c r="H49" s="304"/>
      <c r="I49" s="304"/>
      <c r="J49" s="304">
        <f t="shared" si="9"/>
        <v>0</v>
      </c>
      <c r="K49" s="305">
        <f t="shared" si="9"/>
        <v>0</v>
      </c>
    </row>
    <row r="50" spans="1:11" ht="21.75" customHeight="1">
      <c r="A50" s="327" t="s">
        <v>267</v>
      </c>
      <c r="B50" s="304">
        <f>COUNTIFS('様式１－２（継続分）'!$C$9:$C$18,$A50,'様式１－２（継続分）'!$A$9:$A$18,"産*")</f>
        <v>0</v>
      </c>
      <c r="C50" s="328">
        <f>SUMIFS('様式１－２（継続分）'!$R$9:$R$18,'様式１－２（継続分）'!$C$9:$C$18,$A50,'様式１－２（継続分）'!$A$9:$A$18,"産*")</f>
        <v>0</v>
      </c>
      <c r="D50" s="304">
        <f>SUMIFS('様式１－２（継続分）'!$S$9:$S$18,'様式１－２（継続分）'!$C$9:$C$18,$A50,'様式１－２（継続分）'!$A$9:$A$18,"産*")</f>
        <v>0</v>
      </c>
      <c r="E50" s="303">
        <f>COUNTIFS('様式１－２（継続分）'!$C$9:$C$18,$A50,'様式１－２（継続分）'!$A$9:$A$18,"食*")</f>
        <v>0</v>
      </c>
      <c r="F50" s="304">
        <f>SUMIFS('様式１－２（継続分）'!$R$9:$R$18,'様式１－２（継続分）'!$C$9:$C$18,$A50,'様式１－２（継続分）'!$A$9:$A$18,"食*")</f>
        <v>0</v>
      </c>
      <c r="G50" s="305">
        <f>SUMIFS('様式１－２（継続分）'!$S$9:$S$18,'様式１－２（継続分）'!$C$9:$C$18,$A50,'様式１－２（継続分）'!$A$9:$A$18,"食*")</f>
        <v>0</v>
      </c>
      <c r="H50" s="304"/>
      <c r="I50" s="304"/>
      <c r="J50" s="304">
        <f t="shared" si="9"/>
        <v>0</v>
      </c>
      <c r="K50" s="305">
        <f t="shared" si="9"/>
        <v>0</v>
      </c>
    </row>
    <row r="51" spans="1:11" ht="21.75" customHeight="1">
      <c r="A51" s="327" t="s">
        <v>268</v>
      </c>
      <c r="B51" s="304">
        <f>COUNTIFS('様式１－２（継続分）'!$C$9:$C$18,$A51,'様式１－２（継続分）'!$A$9:$A$18,"産*")</f>
        <v>0</v>
      </c>
      <c r="C51" s="328">
        <f>SUMIFS('様式１－２（継続分）'!$R$9:$R$18,'様式１－２（継続分）'!$C$9:$C$18,$A51,'様式１－２（継続分）'!$A$9:$A$18,"産*")</f>
        <v>0</v>
      </c>
      <c r="D51" s="304">
        <f>SUMIFS('様式１－２（継続分）'!$S$9:$S$18,'様式１－２（継続分）'!$C$9:$C$18,$A51,'様式１－２（継続分）'!$A$9:$A$18,"産*")</f>
        <v>0</v>
      </c>
      <c r="E51" s="303">
        <f>COUNTIFS('様式１－２（継続分）'!$C$9:$C$18,$A51,'様式１－２（継続分）'!$A$9:$A$18,"食*")</f>
        <v>0</v>
      </c>
      <c r="F51" s="304">
        <f>SUMIFS('様式１－２（継続分）'!$R$9:$R$18,'様式１－２（継続分）'!$C$9:$C$18,$A51,'様式１－２（継続分）'!$A$9:$A$18,"食*")</f>
        <v>0</v>
      </c>
      <c r="G51" s="305">
        <f>SUMIFS('様式１－２（継続分）'!$S$9:$S$18,'様式１－２（継続分）'!$C$9:$C$18,$A51,'様式１－２（継続分）'!$A$9:$A$18,"食*")</f>
        <v>0</v>
      </c>
      <c r="H51" s="304"/>
      <c r="I51" s="304"/>
      <c r="J51" s="304">
        <f t="shared" si="9"/>
        <v>0</v>
      </c>
      <c r="K51" s="305">
        <f t="shared" si="9"/>
        <v>0</v>
      </c>
    </row>
    <row r="52" spans="1:11" ht="21.75" customHeight="1">
      <c r="A52" s="327" t="s">
        <v>269</v>
      </c>
      <c r="B52" s="304">
        <f>COUNTIFS('様式１－２（継続分）'!$C$9:$C$18,$A52,'様式１－２（継続分）'!$A$9:$A$18,"産*")</f>
        <v>0</v>
      </c>
      <c r="C52" s="328">
        <f>SUMIFS('様式１－２（継続分）'!$R$9:$R$18,'様式１－２（継続分）'!$C$9:$C$18,$A52,'様式１－２（継続分）'!$A$9:$A$18,"産*")</f>
        <v>0</v>
      </c>
      <c r="D52" s="304">
        <f>SUMIFS('様式１－２（継続分）'!$S$9:$S$18,'様式１－２（継続分）'!$C$9:$C$18,$A52,'様式１－２（継続分）'!$A$9:$A$18,"産*")</f>
        <v>0</v>
      </c>
      <c r="E52" s="303">
        <f>COUNTIFS('様式１－２（継続分）'!$C$9:$C$18,$A52,'様式１－２（継続分）'!$A$9:$A$18,"食*")</f>
        <v>0</v>
      </c>
      <c r="F52" s="304">
        <f>SUMIFS('様式１－２（継続分）'!$R$9:$R$18,'様式１－２（継続分）'!$C$9:$C$18,$A52,'様式１－２（継続分）'!$A$9:$A$18,"食*")</f>
        <v>0</v>
      </c>
      <c r="G52" s="305">
        <f>SUMIFS('様式１－２（継続分）'!$S$9:$S$18,'様式１－２（継続分）'!$C$9:$C$18,$A52,'様式１－２（継続分）'!$A$9:$A$18,"食*")</f>
        <v>0</v>
      </c>
      <c r="H52" s="304"/>
      <c r="I52" s="304"/>
      <c r="J52" s="304">
        <f t="shared" si="9"/>
        <v>0</v>
      </c>
      <c r="K52" s="305">
        <f t="shared" si="9"/>
        <v>0</v>
      </c>
    </row>
    <row r="53" spans="1:11" ht="21.75" customHeight="1" thickBot="1">
      <c r="A53" s="329" t="s">
        <v>270</v>
      </c>
      <c r="B53" s="294">
        <f>COUNTIFS('様式１－２（継続分）'!$C$9:$C$18,$A53,'様式１－２（継続分）'!$A$9:$A$18,"産*")</f>
        <v>0</v>
      </c>
      <c r="C53" s="330">
        <f>SUMIFS('様式１－２（継続分）'!$R$9:$R$18,'様式１－２（継続分）'!$C$9:$C$18,$A53,'様式１－２（継続分）'!$A$9:$A$18,"産*")</f>
        <v>0</v>
      </c>
      <c r="D53" s="294">
        <f>SUMIFS('様式１－２（継続分）'!$S$9:$S$18,'様式１－２（継続分）'!$C$9:$C$18,$A53,'様式１－２（継続分）'!$A$9:$A$18,"産*")</f>
        <v>0</v>
      </c>
      <c r="E53" s="308">
        <f>COUNTIFS('様式１－２（継続分）'!$C$9:$C$18,$A53,'様式１－２（継続分）'!$A$9:$A$18,"食*")</f>
        <v>0</v>
      </c>
      <c r="F53" s="309">
        <f>SUMIFS('様式１－２（継続分）'!$R$9:$R$18,'様式１－２（継続分）'!$C$9:$C$18,$A53,'様式１－２（継続分）'!$A$9:$A$18,"食*")</f>
        <v>0</v>
      </c>
      <c r="G53" s="310">
        <f>SUMIFS('様式１－２（継続分）'!$S$9:$S$18,'様式１－２（継続分）'!$C$9:$C$18,$A53,'様式１－２（継続分）'!$A$9:$A$18,"食*")</f>
        <v>0</v>
      </c>
      <c r="H53" s="294"/>
      <c r="I53" s="294"/>
      <c r="J53" s="294">
        <f t="shared" si="9"/>
        <v>0</v>
      </c>
      <c r="K53" s="295">
        <f t="shared" si="9"/>
        <v>0</v>
      </c>
    </row>
    <row r="54" spans="1:11" ht="21.75" customHeight="1" thickBot="1">
      <c r="A54" s="322" t="s">
        <v>271</v>
      </c>
      <c r="B54" s="279">
        <f t="shared" ref="B54:D54" si="12">SUM(B45:B53)</f>
        <v>0</v>
      </c>
      <c r="C54" s="279">
        <f t="shared" si="12"/>
        <v>0</v>
      </c>
      <c r="D54" s="279">
        <f t="shared" si="12"/>
        <v>0</v>
      </c>
      <c r="E54" s="278">
        <f t="shared" ref="E54:G54" si="13">SUM(E45:E53)</f>
        <v>0</v>
      </c>
      <c r="F54" s="279">
        <f t="shared" si="13"/>
        <v>0</v>
      </c>
      <c r="G54" s="280">
        <f t="shared" si="13"/>
        <v>0</v>
      </c>
      <c r="H54" s="279"/>
      <c r="I54" s="279"/>
      <c r="J54" s="279">
        <f t="shared" si="9"/>
        <v>0</v>
      </c>
      <c r="K54" s="280">
        <f t="shared" si="9"/>
        <v>0</v>
      </c>
    </row>
    <row r="55" spans="1:11" ht="21.75" customHeight="1">
      <c r="A55" s="325" t="s">
        <v>272</v>
      </c>
      <c r="B55" s="284">
        <f>COUNTIFS('様式１－２（継続分）'!$C$9:$C$18,$A55,'様式１－２（継続分）'!$A$9:$A$18,"産*")</f>
        <v>0</v>
      </c>
      <c r="C55" s="326">
        <f>SUMIFS('様式１－２（継続分）'!$R$9:$R$18,'様式１－２（継続分）'!$C$9:$C$18,$A55,'様式１－２（継続分）'!$A$9:$A$18,"産*")</f>
        <v>0</v>
      </c>
      <c r="D55" s="284">
        <f>SUMIFS('様式１－２（継続分）'!$S$9:$S$18,'様式１－２（継続分）'!$C$9:$C$18,$A55,'様式１－２（継続分）'!$A$9:$A$18,"産*")</f>
        <v>0</v>
      </c>
      <c r="E55" s="298">
        <f>COUNTIFS('様式１－２（継続分）'!$C$9:$C$18,$A55,'様式１－２（継続分）'!$A$9:$A$18,"食*")</f>
        <v>0</v>
      </c>
      <c r="F55" s="299">
        <f>SUMIFS('様式１－２（継続分）'!$R$9:$R$18,'様式１－２（継続分）'!$C$9:$C$18,$A55,'様式１－２（継続分）'!$A$9:$A$18,"食*")</f>
        <v>0</v>
      </c>
      <c r="G55" s="300">
        <f>SUMIFS('様式１－２（継続分）'!$S$9:$S$18,'様式１－２（継続分）'!$C$9:$C$18,$A55,'様式１－２（継続分）'!$A$9:$A$18,"食*")</f>
        <v>0</v>
      </c>
      <c r="H55" s="284"/>
      <c r="I55" s="284"/>
      <c r="J55" s="284">
        <f t="shared" si="9"/>
        <v>0</v>
      </c>
      <c r="K55" s="285">
        <f t="shared" si="9"/>
        <v>0</v>
      </c>
    </row>
    <row r="56" spans="1:11" ht="21.75" customHeight="1">
      <c r="A56" s="327" t="s">
        <v>273</v>
      </c>
      <c r="B56" s="304">
        <f>COUNTIFS('様式１－２（継続分）'!$C$9:$C$18,$A56,'様式１－２（継続分）'!$A$9:$A$18,"産*")</f>
        <v>0</v>
      </c>
      <c r="C56" s="328">
        <f>SUMIFS('様式１－２（継続分）'!$R$9:$R$18,'様式１－２（継続分）'!$C$9:$C$18,$A56,'様式１－２（継続分）'!$A$9:$A$18,"産*")</f>
        <v>0</v>
      </c>
      <c r="D56" s="304">
        <f>SUMIFS('様式１－２（継続分）'!$S$9:$S$18,'様式１－２（継続分）'!$C$9:$C$18,$A56,'様式１－２（継続分）'!$A$9:$A$18,"産*")</f>
        <v>0</v>
      </c>
      <c r="E56" s="303">
        <f>COUNTIFS('様式１－２（継続分）'!$C$9:$C$18,$A56,'様式１－２（継続分）'!$A$9:$A$18,"食*")</f>
        <v>0</v>
      </c>
      <c r="F56" s="304">
        <f>SUMIFS('様式１－２（継続分）'!$R$9:$R$18,'様式１－２（継続分）'!$C$9:$C$18,$A56,'様式１－２（継続分）'!$A$9:$A$18,"食*")</f>
        <v>0</v>
      </c>
      <c r="G56" s="305">
        <f>SUMIFS('様式１－２（継続分）'!$S$9:$S$18,'様式１－２（継続分）'!$C$9:$C$18,$A56,'様式１－２（継続分）'!$A$9:$A$18,"食*")</f>
        <v>0</v>
      </c>
      <c r="H56" s="304"/>
      <c r="I56" s="304"/>
      <c r="J56" s="304">
        <f t="shared" si="9"/>
        <v>0</v>
      </c>
      <c r="K56" s="305">
        <f t="shared" si="9"/>
        <v>0</v>
      </c>
    </row>
    <row r="57" spans="1:11" ht="21.75" customHeight="1">
      <c r="A57" s="327" t="s">
        <v>274</v>
      </c>
      <c r="B57" s="304">
        <f>COUNTIFS('様式１－２（継続分）'!$C$9:$C$18,$A57,'様式１－２（継続分）'!$A$9:$A$18,"産*")</f>
        <v>0</v>
      </c>
      <c r="C57" s="328">
        <f>SUMIFS('様式１－２（継続分）'!$R$9:$R$18,'様式１－２（継続分）'!$C$9:$C$18,$A57,'様式１－２（継続分）'!$A$9:$A$18,"産*")</f>
        <v>0</v>
      </c>
      <c r="D57" s="304">
        <f>SUMIFS('様式１－２（継続分）'!$S$9:$S$18,'様式１－２（継続分）'!$C$9:$C$18,$A57,'様式１－２（継続分）'!$A$9:$A$18,"産*")</f>
        <v>0</v>
      </c>
      <c r="E57" s="303">
        <f>COUNTIFS('様式１－２（継続分）'!$C$9:$C$18,$A57,'様式１－２（継続分）'!$A$9:$A$18,"食*")</f>
        <v>0</v>
      </c>
      <c r="F57" s="304">
        <f>SUMIFS('様式１－２（継続分）'!$R$9:$R$18,'様式１－２（継続分）'!$C$9:$C$18,$A57,'様式１－２（継続分）'!$A$9:$A$18,"食*")</f>
        <v>0</v>
      </c>
      <c r="G57" s="305">
        <f>SUMIFS('様式１－２（継続分）'!$S$9:$S$18,'様式１－２（継続分）'!$C$9:$C$18,$A57,'様式１－２（継続分）'!$A$9:$A$18,"食*")</f>
        <v>0</v>
      </c>
      <c r="H57" s="304"/>
      <c r="I57" s="304"/>
      <c r="J57" s="304">
        <f t="shared" si="9"/>
        <v>0</v>
      </c>
      <c r="K57" s="305">
        <f t="shared" si="9"/>
        <v>0</v>
      </c>
    </row>
    <row r="58" spans="1:11" ht="21.75" customHeight="1">
      <c r="A58" s="327" t="s">
        <v>275</v>
      </c>
      <c r="B58" s="304">
        <f>COUNTIFS('様式１－２（継続分）'!$C$9:$C$18,$A58,'様式１－２（継続分）'!$A$9:$A$18,"産*")</f>
        <v>0</v>
      </c>
      <c r="C58" s="328">
        <f>SUMIFS('様式１－２（継続分）'!$R$9:$R$18,'様式１－２（継続分）'!$C$9:$C$18,$A58,'様式１－２（継続分）'!$A$9:$A$18,"産*")</f>
        <v>0</v>
      </c>
      <c r="D58" s="304">
        <f>SUMIFS('様式１－２（継続分）'!$S$9:$S$18,'様式１－２（継続分）'!$C$9:$C$18,$A58,'様式１－２（継続分）'!$A$9:$A$18,"産*")</f>
        <v>0</v>
      </c>
      <c r="E58" s="303">
        <f>COUNTIFS('様式１－２（継続分）'!$C$9:$C$18,$A58,'様式１－２（継続分）'!$A$9:$A$18,"食*")</f>
        <v>0</v>
      </c>
      <c r="F58" s="304">
        <f>SUMIFS('様式１－２（継続分）'!$R$9:$R$18,'様式１－２（継続分）'!$C$9:$C$18,$A58,'様式１－２（継続分）'!$A$9:$A$18,"食*")</f>
        <v>0</v>
      </c>
      <c r="G58" s="305">
        <f>SUMIFS('様式１－２（継続分）'!$S$9:$S$18,'様式１－２（継続分）'!$C$9:$C$18,$A58,'様式１－２（継続分）'!$A$9:$A$18,"食*")</f>
        <v>0</v>
      </c>
      <c r="H58" s="304"/>
      <c r="I58" s="304"/>
      <c r="J58" s="304">
        <f t="shared" si="9"/>
        <v>0</v>
      </c>
      <c r="K58" s="305">
        <f t="shared" si="9"/>
        <v>0</v>
      </c>
    </row>
    <row r="59" spans="1:11" ht="21.75" customHeight="1">
      <c r="A59" s="327" t="s">
        <v>276</v>
      </c>
      <c r="B59" s="304">
        <f>COUNTIFS('様式１－２（継続分）'!$C$9:$C$18,$A59,'様式１－２（継続分）'!$A$9:$A$18,"産*")</f>
        <v>0</v>
      </c>
      <c r="C59" s="328">
        <f>SUMIFS('様式１－２（継続分）'!$R$9:$R$18,'様式１－２（継続分）'!$C$9:$C$18,$A59,'様式１－２（継続分）'!$A$9:$A$18,"産*")</f>
        <v>0</v>
      </c>
      <c r="D59" s="304">
        <f>SUMIFS('様式１－２（継続分）'!$S$9:$S$18,'様式１－２（継続分）'!$C$9:$C$18,$A59,'様式１－２（継続分）'!$A$9:$A$18,"産*")</f>
        <v>0</v>
      </c>
      <c r="E59" s="303">
        <f>COUNTIFS('様式１－２（継続分）'!$C$9:$C$18,$A59,'様式１－２（継続分）'!$A$9:$A$18,"食*")</f>
        <v>0</v>
      </c>
      <c r="F59" s="304">
        <f>SUMIFS('様式１－２（継続分）'!$R$9:$R$18,'様式１－２（継続分）'!$C$9:$C$18,$A59,'様式１－２（継続分）'!$A$9:$A$18,"食*")</f>
        <v>0</v>
      </c>
      <c r="G59" s="305">
        <f>SUMIFS('様式１－２（継続分）'!$S$9:$S$18,'様式１－２（継続分）'!$C$9:$C$18,$A59,'様式１－２（継続分）'!$A$9:$A$18,"食*")</f>
        <v>0</v>
      </c>
      <c r="H59" s="304"/>
      <c r="I59" s="304"/>
      <c r="J59" s="304">
        <f t="shared" si="9"/>
        <v>0</v>
      </c>
      <c r="K59" s="305">
        <f t="shared" si="9"/>
        <v>0</v>
      </c>
    </row>
    <row r="60" spans="1:11" ht="21.75" customHeight="1">
      <c r="A60" s="327" t="s">
        <v>277</v>
      </c>
      <c r="B60" s="304">
        <f>COUNTIFS('様式１－２（継続分）'!$C$9:$C$18,$A60,'様式１－２（継続分）'!$A$9:$A$18,"産*")</f>
        <v>0</v>
      </c>
      <c r="C60" s="328">
        <f>SUMIFS('様式１－２（継続分）'!$R$9:$R$18,'様式１－２（継続分）'!$C$9:$C$18,$A60,'様式１－２（継続分）'!$A$9:$A$18,"産*")</f>
        <v>0</v>
      </c>
      <c r="D60" s="304">
        <f>SUMIFS('様式１－２（継続分）'!$S$9:$S$18,'様式１－２（継続分）'!$C$9:$C$18,$A60,'様式１－２（継続分）'!$A$9:$A$18,"産*")</f>
        <v>0</v>
      </c>
      <c r="E60" s="303">
        <f>COUNTIFS('様式１－２（継続分）'!$C$9:$C$18,$A60,'様式１－２（継続分）'!$A$9:$A$18,"食*")</f>
        <v>0</v>
      </c>
      <c r="F60" s="304">
        <f>SUMIFS('様式１－２（継続分）'!$R$9:$R$18,'様式１－２（継続分）'!$C$9:$C$18,$A60,'様式１－２（継続分）'!$A$9:$A$18,"食*")</f>
        <v>0</v>
      </c>
      <c r="G60" s="305">
        <f>SUMIFS('様式１－２（継続分）'!$S$9:$S$18,'様式１－２（継続分）'!$C$9:$C$18,$A60,'様式１－２（継続分）'!$A$9:$A$18,"食*")</f>
        <v>0</v>
      </c>
      <c r="H60" s="304"/>
      <c r="I60" s="304"/>
      <c r="J60" s="304">
        <f t="shared" si="9"/>
        <v>0</v>
      </c>
      <c r="K60" s="305">
        <f t="shared" si="9"/>
        <v>0</v>
      </c>
    </row>
    <row r="61" spans="1:11" ht="21.75" customHeight="1" thickBot="1">
      <c r="A61" s="329" t="s">
        <v>278</v>
      </c>
      <c r="B61" s="294">
        <f>COUNTIFS('様式１－２（継続分）'!$C$9:$C$18,$A61,'様式１－２（継続分）'!$A$9:$A$18,"産*")</f>
        <v>0</v>
      </c>
      <c r="C61" s="330">
        <f>SUMIFS('様式１－２（継続分）'!$R$9:$R$18,'様式１－２（継続分）'!$C$9:$C$18,$A61,'様式１－２（継続分）'!$A$9:$A$18,"産*")</f>
        <v>0</v>
      </c>
      <c r="D61" s="294">
        <f>SUMIFS('様式１－２（継続分）'!$S$9:$S$18,'様式１－２（継続分）'!$C$9:$C$18,$A61,'様式１－２（継続分）'!$A$9:$A$18,"産*")</f>
        <v>0</v>
      </c>
      <c r="E61" s="308">
        <f>COUNTIFS('様式１－２（継続分）'!$C$9:$C$18,$A61,'様式１－２（継続分）'!$A$9:$A$18,"食*")</f>
        <v>0</v>
      </c>
      <c r="F61" s="309">
        <f>SUMIFS('様式１－２（継続分）'!$R$9:$R$18,'様式１－２（継続分）'!$C$9:$C$18,$A61,'様式１－２（継続分）'!$A$9:$A$18,"食*")</f>
        <v>0</v>
      </c>
      <c r="G61" s="310">
        <f>SUMIFS('様式１－２（継続分）'!$S$9:$S$18,'様式１－２（継続分）'!$C$9:$C$18,$A61,'様式１－２（継続分）'!$A$9:$A$18,"食*")</f>
        <v>0</v>
      </c>
      <c r="H61" s="294"/>
      <c r="I61" s="294"/>
      <c r="J61" s="294">
        <f t="shared" si="9"/>
        <v>0</v>
      </c>
      <c r="K61" s="295">
        <f t="shared" si="9"/>
        <v>0</v>
      </c>
    </row>
    <row r="62" spans="1:11" ht="21.75" customHeight="1" thickBot="1">
      <c r="A62" s="322" t="s">
        <v>279</v>
      </c>
      <c r="B62" s="279">
        <f t="shared" ref="B62:D62" si="14">SUM(B55:B61)</f>
        <v>0</v>
      </c>
      <c r="C62" s="279">
        <f t="shared" si="14"/>
        <v>0</v>
      </c>
      <c r="D62" s="279">
        <f t="shared" si="14"/>
        <v>0</v>
      </c>
      <c r="E62" s="278">
        <f t="shared" ref="E62:G62" si="15">SUM(E55:E61)</f>
        <v>0</v>
      </c>
      <c r="F62" s="279">
        <f t="shared" si="15"/>
        <v>0</v>
      </c>
      <c r="G62" s="280">
        <f t="shared" si="15"/>
        <v>0</v>
      </c>
      <c r="H62" s="279"/>
      <c r="I62" s="279"/>
      <c r="J62" s="279">
        <f t="shared" si="9"/>
        <v>0</v>
      </c>
      <c r="K62" s="280">
        <f t="shared" si="9"/>
        <v>0</v>
      </c>
    </row>
    <row r="63" spans="1:11" ht="21.75" customHeight="1" thickBot="1">
      <c r="A63" s="322" t="s">
        <v>280</v>
      </c>
      <c r="B63" s="279">
        <f>COUNTIFS('様式１－２（継続分）'!$C$9:$C$18,$A63,'様式１－２（継続分）'!$A$9:$A$18,"産*")</f>
        <v>0</v>
      </c>
      <c r="C63" s="323">
        <f>SUMIFS('様式１－２（継続分）'!$R$9:$R$18,'様式１－２（継続分）'!$C$9:$C$18,$A63,'様式１－２（継続分）'!$A$9:$A$18,"産*")</f>
        <v>0</v>
      </c>
      <c r="D63" s="281">
        <f>SUMIFS('様式１－２（継続分）'!$S$9:$S$18,'様式１－２（継続分）'!$C$9:$C$18,$A63,'様式１－２（継続分）'!$A$9:$A$18,"産*")</f>
        <v>0</v>
      </c>
      <c r="E63" s="278">
        <f>COUNTIFS('様式１－２（継続分）'!$C$9:$C$18,$A63,'様式１－２（継続分）'!$A$9:$A$18,"食*")</f>
        <v>0</v>
      </c>
      <c r="F63" s="279">
        <f>SUMIFS('様式１－２（継続分）'!$R$9:$R$18,'様式１－２（継続分）'!$C$9:$C$18,$A63,'様式１－２（継続分）'!$A$9:$A$18,"食*")</f>
        <v>0</v>
      </c>
      <c r="G63" s="280">
        <f>SUMIFS('様式１－２（継続分）'!$S$9:$S$18,'様式１－２（継続分）'!$C$9:$C$18,$A63,'様式１－２（継続分）'!$A$9:$A$18,"食*")</f>
        <v>0</v>
      </c>
      <c r="H63" s="279"/>
      <c r="I63" s="279"/>
      <c r="J63" s="279">
        <f t="shared" si="9"/>
        <v>0</v>
      </c>
      <c r="K63" s="280">
        <f t="shared" si="9"/>
        <v>0</v>
      </c>
    </row>
    <row r="64" spans="1:11" ht="21.75" customHeight="1" thickBot="1">
      <c r="A64" s="349" t="s">
        <v>281</v>
      </c>
      <c r="B64" s="350">
        <f t="shared" ref="B64:D64" si="16">B63+B62+B54+B44+B37+B33+B28+B17+B10</f>
        <v>0</v>
      </c>
      <c r="C64" s="350">
        <f t="shared" si="16"/>
        <v>0</v>
      </c>
      <c r="D64" s="350">
        <f t="shared" si="16"/>
        <v>0</v>
      </c>
      <c r="E64" s="351">
        <f t="shared" ref="E64:G64" si="17">E63+E62+E54+E44+E37+E33+E28+E17+E10</f>
        <v>0</v>
      </c>
      <c r="F64" s="350">
        <f t="shared" si="17"/>
        <v>0</v>
      </c>
      <c r="G64" s="352">
        <f t="shared" si="17"/>
        <v>0</v>
      </c>
      <c r="H64" s="350"/>
      <c r="I64" s="350"/>
      <c r="J64" s="350">
        <f t="shared" si="9"/>
        <v>0</v>
      </c>
      <c r="K64" s="353">
        <f t="shared" si="9"/>
        <v>0</v>
      </c>
    </row>
    <row r="65" spans="1:1">
      <c r="A65" s="312"/>
    </row>
  </sheetData>
  <sheetProtection sheet="1" objects="1" scenarios="1" selectLockedCells="1"/>
  <autoFilter ref="A9:M64" xr:uid="{9A8AEA48-506A-4DA2-A709-02715E4755AC}"/>
  <mergeCells count="12">
    <mergeCell ref="J8:J9"/>
    <mergeCell ref="K8:K9"/>
    <mergeCell ref="A2:M2"/>
    <mergeCell ref="A3:K3"/>
    <mergeCell ref="A6:A9"/>
    <mergeCell ref="B6:D7"/>
    <mergeCell ref="E6:G7"/>
    <mergeCell ref="J6:K7"/>
    <mergeCell ref="B8:B9"/>
    <mergeCell ref="C8:C9"/>
    <mergeCell ref="E8:E9"/>
    <mergeCell ref="F8:F9"/>
  </mergeCells>
  <phoneticPr fontId="4"/>
  <pageMargins left="0.59055118110236227" right="0.39370078740157483" top="0.59055118110236227" bottom="0.59055118110236227" header="0.51181102362204722" footer="0.51181102362204722"/>
  <pageSetup paperSize="9" scale="6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ABD3D-2643-491A-BAA6-BFD69C46998A}">
  <sheetPr codeName="Sheet111">
    <tabColor theme="1"/>
    <pageSetUpPr fitToPage="1"/>
  </sheetPr>
  <dimension ref="A1:K65"/>
  <sheetViews>
    <sheetView workbookViewId="0">
      <selection activeCell="M15" sqref="M15"/>
    </sheetView>
  </sheetViews>
  <sheetFormatPr defaultColWidth="9" defaultRowHeight="13.2"/>
  <cols>
    <col min="1" max="1" width="14.77734375" style="313" customWidth="1"/>
    <col min="2" max="2" width="10.6640625" style="313" customWidth="1"/>
    <col min="3" max="4" width="14.6640625" style="313" bestFit="1" customWidth="1"/>
    <col min="5" max="5" width="10.6640625" style="313" customWidth="1"/>
    <col min="6" max="6" width="13.77734375" style="313" customWidth="1"/>
    <col min="7" max="7" width="13.6640625" style="313" customWidth="1"/>
    <col min="8" max="9" width="10.6640625" style="313" customWidth="1"/>
    <col min="10" max="11" width="14.6640625" style="313" bestFit="1" customWidth="1"/>
    <col min="12" max="16384" width="9" style="313"/>
  </cols>
  <sheetData>
    <row r="1" spans="1:11" ht="20.100000000000001" customHeight="1">
      <c r="A1" s="270" t="s">
        <v>287</v>
      </c>
    </row>
    <row r="2" spans="1:11" ht="20.100000000000001" customHeight="1">
      <c r="A2" s="528" t="s">
        <v>497</v>
      </c>
      <c r="B2" s="528"/>
      <c r="C2" s="528"/>
      <c r="D2" s="528"/>
      <c r="E2" s="528"/>
      <c r="F2" s="528"/>
      <c r="G2" s="528"/>
      <c r="H2" s="528"/>
      <c r="I2" s="528"/>
      <c r="J2" s="528"/>
      <c r="K2" s="528"/>
    </row>
    <row r="3" spans="1:11" ht="20.100000000000001" customHeight="1">
      <c r="A3" s="553" t="s">
        <v>288</v>
      </c>
      <c r="B3" s="553"/>
      <c r="C3" s="553"/>
      <c r="D3" s="553"/>
      <c r="E3" s="553"/>
      <c r="F3" s="553"/>
      <c r="G3" s="553"/>
      <c r="H3" s="553"/>
      <c r="I3" s="553"/>
      <c r="J3" s="553"/>
      <c r="K3" s="553"/>
    </row>
    <row r="4" spans="1:11" ht="20.100000000000001" customHeight="1">
      <c r="A4" s="270"/>
      <c r="K4" s="315"/>
    </row>
    <row r="5" spans="1:11" ht="20.100000000000001" customHeight="1" thickBot="1">
      <c r="A5" s="270"/>
      <c r="K5" s="315" t="s">
        <v>289</v>
      </c>
    </row>
    <row r="6" spans="1:11" ht="20.100000000000001" customHeight="1">
      <c r="A6" s="578" t="s">
        <v>285</v>
      </c>
      <c r="B6" s="580" t="s">
        <v>290</v>
      </c>
      <c r="C6" s="581"/>
      <c r="D6" s="582"/>
      <c r="E6" s="561" t="s">
        <v>291</v>
      </c>
      <c r="F6" s="561"/>
      <c r="G6" s="561"/>
      <c r="H6" s="560" t="s">
        <v>221</v>
      </c>
      <c r="I6" s="562"/>
      <c r="J6" s="560" t="s">
        <v>292</v>
      </c>
      <c r="K6" s="562"/>
    </row>
    <row r="7" spans="1:11" ht="20.100000000000001" customHeight="1">
      <c r="A7" s="579"/>
      <c r="B7" s="583"/>
      <c r="C7" s="584"/>
      <c r="D7" s="585"/>
      <c r="E7" s="564"/>
      <c r="F7" s="564"/>
      <c r="G7" s="564"/>
      <c r="H7" s="574"/>
      <c r="I7" s="565"/>
      <c r="J7" s="574"/>
      <c r="K7" s="565"/>
    </row>
    <row r="8" spans="1:11" ht="20.100000000000001" customHeight="1">
      <c r="A8" s="579"/>
      <c r="B8" s="571" t="s">
        <v>223</v>
      </c>
      <c r="C8" s="572" t="s">
        <v>224</v>
      </c>
      <c r="D8" s="354"/>
      <c r="E8" s="586" t="s">
        <v>223</v>
      </c>
      <c r="F8" s="572" t="s">
        <v>225</v>
      </c>
      <c r="G8" s="355"/>
      <c r="H8" s="573" t="s">
        <v>225</v>
      </c>
      <c r="I8" s="356"/>
      <c r="J8" s="575"/>
      <c r="K8" s="576" t="s">
        <v>226</v>
      </c>
    </row>
    <row r="9" spans="1:11" ht="20.100000000000001" customHeight="1" thickBot="1">
      <c r="A9" s="579"/>
      <c r="B9" s="571"/>
      <c r="C9" s="572"/>
      <c r="D9" s="357" t="s">
        <v>226</v>
      </c>
      <c r="E9" s="586"/>
      <c r="F9" s="572"/>
      <c r="G9" s="358" t="s">
        <v>226</v>
      </c>
      <c r="H9" s="574"/>
      <c r="I9" s="359" t="s">
        <v>226</v>
      </c>
      <c r="J9" s="575"/>
      <c r="K9" s="577"/>
    </row>
    <row r="10" spans="1:11" s="365" customFormat="1" ht="21" customHeight="1" thickBot="1">
      <c r="A10" s="277" t="s">
        <v>227</v>
      </c>
      <c r="B10" s="360">
        <f>SUM('様式７(新規分)（入力不要）:様式７（継続分）（入力不要）'!B10)</f>
        <v>0</v>
      </c>
      <c r="C10" s="361">
        <f>SUM('様式７(新規分)（入力不要）:様式７（継続分）（入力不要）'!C10)</f>
        <v>0</v>
      </c>
      <c r="D10" s="362">
        <f>SUM('様式７(新規分)（入力不要）:様式７（継続分）（入力不要）'!D10)</f>
        <v>0</v>
      </c>
      <c r="E10" s="363">
        <f>SUM('様式７(新規分)（入力不要）:様式７（継続分）（入力不要）'!E10)</f>
        <v>0</v>
      </c>
      <c r="F10" s="361">
        <f>SUM('様式７(新規分)（入力不要）:様式７（継続分）（入力不要）'!F10)</f>
        <v>0</v>
      </c>
      <c r="G10" s="364">
        <f>SUM('様式７(新規分)（入力不要）:様式７（継続分）（入力不要）'!G10)</f>
        <v>0</v>
      </c>
      <c r="H10" s="360">
        <f>SUM('様式７(新規分)（入力不要）:様式７（継続分）（入力不要）'!H10)</f>
        <v>0</v>
      </c>
      <c r="I10" s="362">
        <f>SUM('様式７(新規分)（入力不要）:様式７（継続分）（入力不要）'!I10)</f>
        <v>0</v>
      </c>
      <c r="J10" s="363">
        <f>SUM('様式７(新規分)（入力不要）:様式７（継続分）（入力不要）'!J10)</f>
        <v>0</v>
      </c>
      <c r="K10" s="362">
        <f>SUM('様式７(新規分)（入力不要）:様式７（継続分）（入力不要）'!K10)</f>
        <v>0</v>
      </c>
    </row>
    <row r="11" spans="1:11" ht="21" customHeight="1">
      <c r="A11" s="282" t="s">
        <v>228</v>
      </c>
      <c r="B11" s="366">
        <f>SUM('様式７(新規分)（入力不要）:様式７（継続分）（入力不要）'!B11)</f>
        <v>0</v>
      </c>
      <c r="C11" s="367">
        <f>SUM('様式７(新規分)（入力不要）:様式７（継続分）（入力不要）'!C11)</f>
        <v>0</v>
      </c>
      <c r="D11" s="368">
        <f>SUM('様式７(新規分)（入力不要）:様式７（継続分）（入力不要）'!D11)</f>
        <v>0</v>
      </c>
      <c r="E11" s="369">
        <f>SUM('様式７(新規分)（入力不要）:様式７（継続分）（入力不要）'!E11)</f>
        <v>0</v>
      </c>
      <c r="F11" s="367">
        <f>SUM('様式７(新規分)（入力不要）:様式７（継続分）（入力不要）'!F11)</f>
        <v>0</v>
      </c>
      <c r="G11" s="370">
        <f>SUM('様式７(新規分)（入力不要）:様式７（継続分）（入力不要）'!G11)</f>
        <v>0</v>
      </c>
      <c r="H11" s="366">
        <f>SUM('様式７(新規分)（入力不要）:様式７（継続分）（入力不要）'!H11)</f>
        <v>0</v>
      </c>
      <c r="I11" s="368">
        <f>SUM('様式７(新規分)（入力不要）:様式７（継続分）（入力不要）'!I11)</f>
        <v>0</v>
      </c>
      <c r="J11" s="371">
        <f>SUM('様式７(新規分)（入力不要）:様式７（継続分）（入力不要）'!J11)</f>
        <v>0</v>
      </c>
      <c r="K11" s="372">
        <f>SUM('様式７(新規分)（入力不要）:様式７（継続分）（入力不要）'!K11)</f>
        <v>0</v>
      </c>
    </row>
    <row r="12" spans="1:11" ht="21" customHeight="1">
      <c r="A12" s="302" t="s">
        <v>229</v>
      </c>
      <c r="B12" s="373">
        <f>SUM('様式７(新規分)（入力不要）:様式７（継続分）（入力不要）'!B12)</f>
        <v>0</v>
      </c>
      <c r="C12" s="374">
        <f>SUM('様式７(新規分)（入力不要）:様式７（継続分）（入力不要）'!C12)</f>
        <v>0</v>
      </c>
      <c r="D12" s="375">
        <f>SUM('様式７(新規分)（入力不要）:様式７（継続分）（入力不要）'!D12)</f>
        <v>0</v>
      </c>
      <c r="E12" s="376">
        <f>SUM('様式７(新規分)（入力不要）:様式７（継続分）（入力不要）'!E12)</f>
        <v>0</v>
      </c>
      <c r="F12" s="374">
        <f>SUM('様式７(新規分)（入力不要）:様式７（継続分）（入力不要）'!F12)</f>
        <v>0</v>
      </c>
      <c r="G12" s="377">
        <f>SUM('様式７(新規分)（入力不要）:様式７（継続分）（入力不要）'!G12)</f>
        <v>0</v>
      </c>
      <c r="H12" s="373">
        <f>SUM('様式７(新規分)（入力不要）:様式７（継続分）（入力不要）'!H12)</f>
        <v>0</v>
      </c>
      <c r="I12" s="375">
        <f>SUM('様式７(新規分)（入力不要）:様式７（継続分）（入力不要）'!I12)</f>
        <v>0</v>
      </c>
      <c r="J12" s="378">
        <f>SUM('様式７(新規分)（入力不要）:様式７（継続分）（入力不要）'!J12)</f>
        <v>0</v>
      </c>
      <c r="K12" s="379">
        <f>SUM('様式７(新規分)（入力不要）:様式７（継続分）（入力不要）'!K12)</f>
        <v>0</v>
      </c>
    </row>
    <row r="13" spans="1:11" ht="21" customHeight="1">
      <c r="A13" s="302" t="s">
        <v>230</v>
      </c>
      <c r="B13" s="373">
        <f>SUM('様式７(新規分)（入力不要）:様式７（継続分）（入力不要）'!B13)</f>
        <v>0</v>
      </c>
      <c r="C13" s="374">
        <f>SUM('様式７(新規分)（入力不要）:様式７（継続分）（入力不要）'!C13)</f>
        <v>0</v>
      </c>
      <c r="D13" s="375">
        <f>SUM('様式７(新規分)（入力不要）:様式７（継続分）（入力不要）'!D13)</f>
        <v>0</v>
      </c>
      <c r="E13" s="376">
        <f>SUM('様式７(新規分)（入力不要）:様式７（継続分）（入力不要）'!E13)</f>
        <v>0</v>
      </c>
      <c r="F13" s="374">
        <f>SUM('様式７(新規分)（入力不要）:様式７（継続分）（入力不要）'!F13)</f>
        <v>0</v>
      </c>
      <c r="G13" s="377">
        <f>SUM('様式７(新規分)（入力不要）:様式７（継続分）（入力不要）'!G13)</f>
        <v>0</v>
      </c>
      <c r="H13" s="373">
        <f>SUM('様式７(新規分)（入力不要）:様式７（継続分）（入力不要）'!H13)</f>
        <v>0</v>
      </c>
      <c r="I13" s="375">
        <f>SUM('様式７(新規分)（入力不要）:様式７（継続分）（入力不要）'!I13)</f>
        <v>0</v>
      </c>
      <c r="J13" s="378">
        <f>SUM('様式７(新規分)（入力不要）:様式７（継続分）（入力不要）'!J13)</f>
        <v>0</v>
      </c>
      <c r="K13" s="379">
        <f>SUM('様式７(新規分)（入力不要）:様式７（継続分）（入力不要）'!K13)</f>
        <v>0</v>
      </c>
    </row>
    <row r="14" spans="1:11" ht="21" customHeight="1">
      <c r="A14" s="302" t="s">
        <v>231</v>
      </c>
      <c r="B14" s="373">
        <f>SUM('様式７(新規分)（入力不要）:様式７（継続分）（入力不要）'!B14)</f>
        <v>0</v>
      </c>
      <c r="C14" s="374">
        <f>SUM('様式７(新規分)（入力不要）:様式７（継続分）（入力不要）'!C14)</f>
        <v>0</v>
      </c>
      <c r="D14" s="375">
        <f>SUM('様式７(新規分)（入力不要）:様式７（継続分）（入力不要）'!D14)</f>
        <v>0</v>
      </c>
      <c r="E14" s="376">
        <f>SUM('様式７(新規分)（入力不要）:様式７（継続分）（入力不要）'!E14)</f>
        <v>0</v>
      </c>
      <c r="F14" s="374">
        <f>SUM('様式７(新規分)（入力不要）:様式７（継続分）（入力不要）'!F14)</f>
        <v>0</v>
      </c>
      <c r="G14" s="377">
        <f>SUM('様式７(新規分)（入力不要）:様式７（継続分）（入力不要）'!G14)</f>
        <v>0</v>
      </c>
      <c r="H14" s="373">
        <f>SUM('様式７(新規分)（入力不要）:様式７（継続分）（入力不要）'!H14)</f>
        <v>0</v>
      </c>
      <c r="I14" s="375">
        <f>SUM('様式７(新規分)（入力不要）:様式７（継続分）（入力不要）'!I14)</f>
        <v>0</v>
      </c>
      <c r="J14" s="378">
        <f>SUM('様式７(新規分)（入力不要）:様式７（継続分）（入力不要）'!J14)</f>
        <v>0</v>
      </c>
      <c r="K14" s="379">
        <f>SUM('様式７(新規分)（入力不要）:様式７（継続分）（入力不要）'!K14)</f>
        <v>0</v>
      </c>
    </row>
    <row r="15" spans="1:11" ht="21" customHeight="1">
      <c r="A15" s="302" t="s">
        <v>232</v>
      </c>
      <c r="B15" s="373">
        <f>SUM('様式７(新規分)（入力不要）:様式７（継続分）（入力不要）'!B15)</f>
        <v>0</v>
      </c>
      <c r="C15" s="374">
        <f>SUM('様式７(新規分)（入力不要）:様式７（継続分）（入力不要）'!C15)</f>
        <v>0</v>
      </c>
      <c r="D15" s="375">
        <f>SUM('様式７(新規分)（入力不要）:様式７（継続分）（入力不要）'!D15)</f>
        <v>0</v>
      </c>
      <c r="E15" s="376">
        <f>SUM('様式７(新規分)（入力不要）:様式７（継続分）（入力不要）'!E15)</f>
        <v>0</v>
      </c>
      <c r="F15" s="374">
        <f>SUM('様式７(新規分)（入力不要）:様式７（継続分）（入力不要）'!F15)</f>
        <v>0</v>
      </c>
      <c r="G15" s="377">
        <f>SUM('様式７(新規分)（入力不要）:様式７（継続分）（入力不要）'!G15)</f>
        <v>0</v>
      </c>
      <c r="H15" s="373">
        <f>SUM('様式７(新規分)（入力不要）:様式７（継続分）（入力不要）'!H15)</f>
        <v>0</v>
      </c>
      <c r="I15" s="375">
        <f>SUM('様式７(新規分)（入力不要）:様式７（継続分）（入力不要）'!I15)</f>
        <v>0</v>
      </c>
      <c r="J15" s="378">
        <f>SUM('様式７(新規分)（入力不要）:様式７（継続分）（入力不要）'!J15)</f>
        <v>0</v>
      </c>
      <c r="K15" s="379">
        <f>SUM('様式７(新規分)（入力不要）:様式７（継続分）（入力不要）'!K15)</f>
        <v>0</v>
      </c>
    </row>
    <row r="16" spans="1:11" ht="21" customHeight="1" thickBot="1">
      <c r="A16" s="292" t="s">
        <v>233</v>
      </c>
      <c r="B16" s="380">
        <f>SUM('様式７(新規分)（入力不要）:様式７（継続分）（入力不要）'!B16)</f>
        <v>0</v>
      </c>
      <c r="C16" s="381">
        <f>SUM('様式７(新規分)（入力不要）:様式７（継続分）（入力不要）'!C16)</f>
        <v>0</v>
      </c>
      <c r="D16" s="382">
        <f>SUM('様式７(新規分)（入力不要）:様式７（継続分）（入力不要）'!D16)</f>
        <v>0</v>
      </c>
      <c r="E16" s="383">
        <f>SUM('様式７(新規分)（入力不要）:様式７（継続分）（入力不要）'!E16)</f>
        <v>0</v>
      </c>
      <c r="F16" s="381">
        <f>SUM('様式７(新規分)（入力不要）:様式７（継続分）（入力不要）'!F16)</f>
        <v>0</v>
      </c>
      <c r="G16" s="384">
        <f>SUM('様式７(新規分)（入力不要）:様式７（継続分）（入力不要）'!G16)</f>
        <v>0</v>
      </c>
      <c r="H16" s="380">
        <f>SUM('様式７(新規分)（入力不要）:様式７（継続分）（入力不要）'!H16)</f>
        <v>0</v>
      </c>
      <c r="I16" s="382">
        <f>SUM('様式７(新規分)（入力不要）:様式７（継続分）（入力不要）'!I16)</f>
        <v>0</v>
      </c>
      <c r="J16" s="385">
        <f>SUM('様式７(新規分)（入力不要）:様式７（継続分）（入力不要）'!J16)</f>
        <v>0</v>
      </c>
      <c r="K16" s="386">
        <f>SUM('様式７(新規分)（入力不要）:様式７（継続分）（入力不要）'!K16)</f>
        <v>0</v>
      </c>
    </row>
    <row r="17" spans="1:11" ht="21" customHeight="1" thickBot="1">
      <c r="A17" s="277" t="s">
        <v>234</v>
      </c>
      <c r="B17" s="387">
        <f>SUM('様式７(新規分)（入力不要）:様式７（継続分）（入力不要）'!B17)</f>
        <v>0</v>
      </c>
      <c r="C17" s="388">
        <f>SUM('様式７(新規分)（入力不要）:様式７（継続分）（入力不要）'!C17)</f>
        <v>0</v>
      </c>
      <c r="D17" s="389">
        <f>SUM('様式７(新規分)（入力不要）:様式７（継続分）（入力不要）'!D17)</f>
        <v>0</v>
      </c>
      <c r="E17" s="390">
        <f>SUM('様式７(新規分)（入力不要）:様式７（継続分）（入力不要）'!E17)</f>
        <v>0</v>
      </c>
      <c r="F17" s="388">
        <f>SUM('様式７(新規分)（入力不要）:様式７（継続分）（入力不要）'!F17)</f>
        <v>0</v>
      </c>
      <c r="G17" s="391">
        <f>SUM('様式７(新規分)（入力不要）:様式７（継続分）（入力不要）'!G17)</f>
        <v>0</v>
      </c>
      <c r="H17" s="387">
        <f>SUM('様式７(新規分)（入力不要）:様式７（継続分）（入力不要）'!H17)</f>
        <v>0</v>
      </c>
      <c r="I17" s="389">
        <f>SUM('様式７(新規分)（入力不要）:様式７（継続分）（入力不要）'!I17)</f>
        <v>0</v>
      </c>
      <c r="J17" s="390">
        <f>SUM('様式７(新規分)（入力不要）:様式７（継続分）（入力不要）'!J17)</f>
        <v>0</v>
      </c>
      <c r="K17" s="389">
        <f>SUM('様式７(新規分)（入力不要）:様式７（継続分）（入力不要）'!K17)</f>
        <v>0</v>
      </c>
    </row>
    <row r="18" spans="1:11" ht="21" customHeight="1">
      <c r="A18" s="282" t="s">
        <v>235</v>
      </c>
      <c r="B18" s="366">
        <f>SUM('様式７(新規分)（入力不要）:様式７（継続分）（入力不要）'!B18)</f>
        <v>0</v>
      </c>
      <c r="C18" s="367">
        <f>SUM('様式７(新規分)（入力不要）:様式７（継続分）（入力不要）'!C18)</f>
        <v>0</v>
      </c>
      <c r="D18" s="368">
        <f>SUM('様式７(新規分)（入力不要）:様式７（継続分）（入力不要）'!D18)</f>
        <v>0</v>
      </c>
      <c r="E18" s="369">
        <f>SUM('様式７(新規分)（入力不要）:様式７（継続分）（入力不要）'!E18)</f>
        <v>0</v>
      </c>
      <c r="F18" s="367">
        <f>SUM('様式７(新規分)（入力不要）:様式７（継続分）（入力不要）'!F18)</f>
        <v>0</v>
      </c>
      <c r="G18" s="370">
        <f>SUM('様式７(新規分)（入力不要）:様式７（継続分）（入力不要）'!G18)</f>
        <v>0</v>
      </c>
      <c r="H18" s="366">
        <f>SUM('様式７(新規分)（入力不要）:様式７（継続分）（入力不要）'!H18)</f>
        <v>0</v>
      </c>
      <c r="I18" s="368">
        <f>SUM('様式７(新規分)（入力不要）:様式７（継続分）（入力不要）'!I18)</f>
        <v>0</v>
      </c>
      <c r="J18" s="371">
        <f>SUM('様式７(新規分)（入力不要）:様式７（継続分）（入力不要）'!J18)</f>
        <v>0</v>
      </c>
      <c r="K18" s="372">
        <f>SUM('様式７(新規分)（入力不要）:様式７（継続分）（入力不要）'!K18)</f>
        <v>0</v>
      </c>
    </row>
    <row r="19" spans="1:11" ht="21" customHeight="1">
      <c r="A19" s="302" t="s">
        <v>236</v>
      </c>
      <c r="B19" s="373">
        <f>SUM('様式７(新規分)（入力不要）:様式７（継続分）（入力不要）'!B19)</f>
        <v>0</v>
      </c>
      <c r="C19" s="374">
        <f>SUM('様式７(新規分)（入力不要）:様式７（継続分）（入力不要）'!C19)</f>
        <v>0</v>
      </c>
      <c r="D19" s="375">
        <f>SUM('様式７(新規分)（入力不要）:様式７（継続分）（入力不要）'!D19)</f>
        <v>0</v>
      </c>
      <c r="E19" s="376">
        <f>SUM('様式７(新規分)（入力不要）:様式７（継続分）（入力不要）'!E19)</f>
        <v>0</v>
      </c>
      <c r="F19" s="374">
        <f>SUM('様式７(新規分)（入力不要）:様式７（継続分）（入力不要）'!F19)</f>
        <v>0</v>
      </c>
      <c r="G19" s="377">
        <f>SUM('様式７(新規分)（入力不要）:様式７（継続分）（入力不要）'!G19)</f>
        <v>0</v>
      </c>
      <c r="H19" s="373">
        <f>SUM('様式７(新規分)（入力不要）:様式７（継続分）（入力不要）'!H19)</f>
        <v>0</v>
      </c>
      <c r="I19" s="375">
        <f>SUM('様式７(新規分)（入力不要）:様式７（継続分）（入力不要）'!I19)</f>
        <v>0</v>
      </c>
      <c r="J19" s="378">
        <f>SUM('様式７(新規分)（入力不要）:様式７（継続分）（入力不要）'!J19)</f>
        <v>0</v>
      </c>
      <c r="K19" s="379">
        <f>SUM('様式７(新規分)（入力不要）:様式７（継続分）（入力不要）'!K19)</f>
        <v>0</v>
      </c>
    </row>
    <row r="20" spans="1:11" ht="21" customHeight="1">
      <c r="A20" s="302" t="s">
        <v>237</v>
      </c>
      <c r="B20" s="373">
        <f>SUM('様式７(新規分)（入力不要）:様式７（継続分）（入力不要）'!B20)</f>
        <v>0</v>
      </c>
      <c r="C20" s="374">
        <f>SUM('様式７(新規分)（入力不要）:様式７（継続分）（入力不要）'!C20)</f>
        <v>0</v>
      </c>
      <c r="D20" s="375">
        <f>SUM('様式７(新規分)（入力不要）:様式７（継続分）（入力不要）'!D20)</f>
        <v>0</v>
      </c>
      <c r="E20" s="376">
        <f>SUM('様式７(新規分)（入力不要）:様式７（継続分）（入力不要）'!E20)</f>
        <v>0</v>
      </c>
      <c r="F20" s="374">
        <f>SUM('様式７(新規分)（入力不要）:様式７（継続分）（入力不要）'!F20)</f>
        <v>0</v>
      </c>
      <c r="G20" s="377">
        <f>SUM('様式７(新規分)（入力不要）:様式７（継続分）（入力不要）'!G20)</f>
        <v>0</v>
      </c>
      <c r="H20" s="373">
        <f>SUM('様式７(新規分)（入力不要）:様式７（継続分）（入力不要）'!H20)</f>
        <v>0</v>
      </c>
      <c r="I20" s="375">
        <f>SUM('様式７(新規分)（入力不要）:様式７（継続分）（入力不要）'!I20)</f>
        <v>0</v>
      </c>
      <c r="J20" s="378">
        <f>SUM('様式７(新規分)（入力不要）:様式７（継続分）（入力不要）'!J20)</f>
        <v>0</v>
      </c>
      <c r="K20" s="379">
        <f>SUM('様式７(新規分)（入力不要）:様式７（継続分）（入力不要）'!K20)</f>
        <v>0</v>
      </c>
    </row>
    <row r="21" spans="1:11" ht="21" customHeight="1">
      <c r="A21" s="302" t="s">
        <v>238</v>
      </c>
      <c r="B21" s="373">
        <f>SUM('様式７(新規分)（入力不要）:様式７（継続分）（入力不要）'!B21)</f>
        <v>0</v>
      </c>
      <c r="C21" s="374">
        <f>SUM('様式７(新規分)（入力不要）:様式７（継続分）（入力不要）'!C21)</f>
        <v>0</v>
      </c>
      <c r="D21" s="375">
        <f>SUM('様式７(新規分)（入力不要）:様式７（継続分）（入力不要）'!D21)</f>
        <v>0</v>
      </c>
      <c r="E21" s="376">
        <f>SUM('様式７(新規分)（入力不要）:様式７（継続分）（入力不要）'!E21)</f>
        <v>0</v>
      </c>
      <c r="F21" s="374">
        <f>SUM('様式７(新規分)（入力不要）:様式７（継続分）（入力不要）'!F21)</f>
        <v>0</v>
      </c>
      <c r="G21" s="377">
        <f>SUM('様式７(新規分)（入力不要）:様式７（継続分）（入力不要）'!G21)</f>
        <v>0</v>
      </c>
      <c r="H21" s="373">
        <f>SUM('様式７(新規分)（入力不要）:様式７（継続分）（入力不要）'!H21)</f>
        <v>0</v>
      </c>
      <c r="I21" s="375">
        <f>SUM('様式７(新規分)（入力不要）:様式７（継続分）（入力不要）'!I21)</f>
        <v>0</v>
      </c>
      <c r="J21" s="378">
        <f>SUM('様式７(新規分)（入力不要）:様式７（継続分）（入力不要）'!J21)</f>
        <v>0</v>
      </c>
      <c r="K21" s="379">
        <f>SUM('様式７(新規分)（入力不要）:様式７（継続分）（入力不要）'!K21)</f>
        <v>0</v>
      </c>
    </row>
    <row r="22" spans="1:11" ht="21" customHeight="1">
      <c r="A22" s="302" t="s">
        <v>239</v>
      </c>
      <c r="B22" s="373">
        <f>SUM('様式７(新規分)（入力不要）:様式７（継続分）（入力不要）'!B22)</f>
        <v>0</v>
      </c>
      <c r="C22" s="374">
        <f>SUM('様式７(新規分)（入力不要）:様式７（継続分）（入力不要）'!C22)</f>
        <v>0</v>
      </c>
      <c r="D22" s="375">
        <f>SUM('様式７(新規分)（入力不要）:様式７（継続分）（入力不要）'!D22)</f>
        <v>0</v>
      </c>
      <c r="E22" s="376">
        <f>SUM('様式７(新規分)（入力不要）:様式７（継続分）（入力不要）'!E22)</f>
        <v>0</v>
      </c>
      <c r="F22" s="374">
        <f>SUM('様式７(新規分)（入力不要）:様式７（継続分）（入力不要）'!F22)</f>
        <v>0</v>
      </c>
      <c r="G22" s="377">
        <f>SUM('様式７(新規分)（入力不要）:様式７（継続分）（入力不要）'!G22)</f>
        <v>0</v>
      </c>
      <c r="H22" s="373">
        <f>SUM('様式７(新規分)（入力不要）:様式７（継続分）（入力不要）'!H22)</f>
        <v>0</v>
      </c>
      <c r="I22" s="375">
        <f>SUM('様式７(新規分)（入力不要）:様式７（継続分）（入力不要）'!I22)</f>
        <v>0</v>
      </c>
      <c r="J22" s="378">
        <f>SUM('様式７(新規分)（入力不要）:様式７（継続分）（入力不要）'!J22)</f>
        <v>0</v>
      </c>
      <c r="K22" s="379">
        <f>SUM('様式７(新規分)（入力不要）:様式７（継続分）（入力不要）'!K22)</f>
        <v>0</v>
      </c>
    </row>
    <row r="23" spans="1:11" ht="21" customHeight="1">
      <c r="A23" s="302" t="s">
        <v>240</v>
      </c>
      <c r="B23" s="373">
        <f>SUM('様式７(新規分)（入力不要）:様式７（継続分）（入力不要）'!B23)</f>
        <v>0</v>
      </c>
      <c r="C23" s="374">
        <f>SUM('様式７(新規分)（入力不要）:様式７（継続分）（入力不要）'!C23)</f>
        <v>0</v>
      </c>
      <c r="D23" s="375">
        <f>SUM('様式７(新規分)（入力不要）:様式７（継続分）（入力不要）'!D23)</f>
        <v>0</v>
      </c>
      <c r="E23" s="376">
        <f>SUM('様式７(新規分)（入力不要）:様式７（継続分）（入力不要）'!E23)</f>
        <v>0</v>
      </c>
      <c r="F23" s="374">
        <f>SUM('様式７(新規分)（入力不要）:様式７（継続分）（入力不要）'!F23)</f>
        <v>0</v>
      </c>
      <c r="G23" s="377">
        <f>SUM('様式７(新規分)（入力不要）:様式７（継続分）（入力不要）'!G23)</f>
        <v>0</v>
      </c>
      <c r="H23" s="373">
        <f>SUM('様式７(新規分)（入力不要）:様式７（継続分）（入力不要）'!H23)</f>
        <v>0</v>
      </c>
      <c r="I23" s="375">
        <f>SUM('様式７(新規分)（入力不要）:様式７（継続分）（入力不要）'!I23)</f>
        <v>0</v>
      </c>
      <c r="J23" s="378">
        <f>SUM('様式７(新規分)（入力不要）:様式７（継続分）（入力不要）'!J23)</f>
        <v>0</v>
      </c>
      <c r="K23" s="379">
        <f>SUM('様式７(新規分)（入力不要）:様式７（継続分）（入力不要）'!K23)</f>
        <v>0</v>
      </c>
    </row>
    <row r="24" spans="1:11" ht="21" customHeight="1">
      <c r="A24" s="302" t="s">
        <v>241</v>
      </c>
      <c r="B24" s="373">
        <f>SUM('様式７(新規分)（入力不要）:様式７（継続分）（入力不要）'!B24)</f>
        <v>0</v>
      </c>
      <c r="C24" s="374">
        <f>SUM('様式７(新規分)（入力不要）:様式７（継続分）（入力不要）'!C24)</f>
        <v>0</v>
      </c>
      <c r="D24" s="375">
        <f>SUM('様式７(新規分)（入力不要）:様式７（継続分）（入力不要）'!D24)</f>
        <v>0</v>
      </c>
      <c r="E24" s="376">
        <f>SUM('様式７(新規分)（入力不要）:様式７（継続分）（入力不要）'!E24)</f>
        <v>0</v>
      </c>
      <c r="F24" s="374">
        <f>SUM('様式７(新規分)（入力不要）:様式７（継続分）（入力不要）'!F24)</f>
        <v>0</v>
      </c>
      <c r="G24" s="377">
        <f>SUM('様式７(新規分)（入力不要）:様式７（継続分）（入力不要）'!G24)</f>
        <v>0</v>
      </c>
      <c r="H24" s="373">
        <f>SUM('様式７(新規分)（入力不要）:様式７（継続分）（入力不要）'!H24)</f>
        <v>0</v>
      </c>
      <c r="I24" s="375">
        <f>SUM('様式７(新規分)（入力不要）:様式７（継続分）（入力不要）'!I24)</f>
        <v>0</v>
      </c>
      <c r="J24" s="378">
        <f>SUM('様式７(新規分)（入力不要）:様式７（継続分）（入力不要）'!J24)</f>
        <v>0</v>
      </c>
      <c r="K24" s="379">
        <f>SUM('様式７(新規分)（入力不要）:様式７（継続分）（入力不要）'!K24)</f>
        <v>0</v>
      </c>
    </row>
    <row r="25" spans="1:11" ht="21" customHeight="1">
      <c r="A25" s="302" t="s">
        <v>242</v>
      </c>
      <c r="B25" s="373">
        <f>SUM('様式７(新規分)（入力不要）:様式７（継続分）（入力不要）'!B25)</f>
        <v>0</v>
      </c>
      <c r="C25" s="374">
        <f>SUM('様式７(新規分)（入力不要）:様式７（継続分）（入力不要）'!C25)</f>
        <v>0</v>
      </c>
      <c r="D25" s="375">
        <f>SUM('様式７(新規分)（入力不要）:様式７（継続分）（入力不要）'!D25)</f>
        <v>0</v>
      </c>
      <c r="E25" s="376">
        <f>SUM('様式７(新規分)（入力不要）:様式７（継続分）（入力不要）'!E25)</f>
        <v>0</v>
      </c>
      <c r="F25" s="374">
        <f>SUM('様式７(新規分)（入力不要）:様式７（継続分）（入力不要）'!F25)</f>
        <v>0</v>
      </c>
      <c r="G25" s="377">
        <f>SUM('様式７(新規分)（入力不要）:様式７（継続分）（入力不要）'!G25)</f>
        <v>0</v>
      </c>
      <c r="H25" s="373">
        <f>SUM('様式７(新規分)（入力不要）:様式７（継続分）（入力不要）'!H25)</f>
        <v>0</v>
      </c>
      <c r="I25" s="375">
        <f>SUM('様式７(新規分)（入力不要）:様式７（継続分）（入力不要）'!I25)</f>
        <v>0</v>
      </c>
      <c r="J25" s="378">
        <f>SUM('様式７(新規分)（入力不要）:様式７（継続分）（入力不要）'!J25)</f>
        <v>0</v>
      </c>
      <c r="K25" s="379">
        <f>SUM('様式７(新規分)（入力不要）:様式７（継続分）（入力不要）'!K25)</f>
        <v>0</v>
      </c>
    </row>
    <row r="26" spans="1:11" ht="21" customHeight="1">
      <c r="A26" s="302" t="s">
        <v>243</v>
      </c>
      <c r="B26" s="373">
        <f>SUM('様式７(新規分)（入力不要）:様式７（継続分）（入力不要）'!B26)</f>
        <v>0</v>
      </c>
      <c r="C26" s="374">
        <f>SUM('様式７(新規分)（入力不要）:様式７（継続分）（入力不要）'!C26)</f>
        <v>0</v>
      </c>
      <c r="D26" s="375">
        <f>SUM('様式７(新規分)（入力不要）:様式７（継続分）（入力不要）'!D26)</f>
        <v>0</v>
      </c>
      <c r="E26" s="376">
        <f>SUM('様式７(新規分)（入力不要）:様式７（継続分）（入力不要）'!E26)</f>
        <v>0</v>
      </c>
      <c r="F26" s="374">
        <f>SUM('様式７(新規分)（入力不要）:様式７（継続分）（入力不要）'!F26)</f>
        <v>0</v>
      </c>
      <c r="G26" s="377">
        <f>SUM('様式７(新規分)（入力不要）:様式７（継続分）（入力不要）'!G26)</f>
        <v>0</v>
      </c>
      <c r="H26" s="373">
        <f>SUM('様式７(新規分)（入力不要）:様式７（継続分）（入力不要）'!H26)</f>
        <v>0</v>
      </c>
      <c r="I26" s="375">
        <f>SUM('様式７(新規分)（入力不要）:様式７（継続分）（入力不要）'!I26)</f>
        <v>0</v>
      </c>
      <c r="J26" s="378">
        <f>SUM('様式７(新規分)（入力不要）:様式７（継続分）（入力不要）'!J26)</f>
        <v>0</v>
      </c>
      <c r="K26" s="379">
        <f>SUM('様式７(新規分)（入力不要）:様式７（継続分）（入力不要）'!K26)</f>
        <v>0</v>
      </c>
    </row>
    <row r="27" spans="1:11" ht="21" customHeight="1" thickBot="1">
      <c r="A27" s="292" t="s">
        <v>244</v>
      </c>
      <c r="B27" s="380">
        <f>SUM('様式７(新規分)（入力不要）:様式７（継続分）（入力不要）'!B27)</f>
        <v>0</v>
      </c>
      <c r="C27" s="381">
        <f>SUM('様式７(新規分)（入力不要）:様式７（継続分）（入力不要）'!C27)</f>
        <v>0</v>
      </c>
      <c r="D27" s="382">
        <f>SUM('様式７(新規分)（入力不要）:様式７（継続分）（入力不要）'!D27)</f>
        <v>0</v>
      </c>
      <c r="E27" s="383">
        <f>SUM('様式７(新規分)（入力不要）:様式７（継続分）（入力不要）'!E27)</f>
        <v>0</v>
      </c>
      <c r="F27" s="381">
        <f>SUM('様式７(新規分)（入力不要）:様式７（継続分）（入力不要）'!F27)</f>
        <v>0</v>
      </c>
      <c r="G27" s="384">
        <f>SUM('様式７(新規分)（入力不要）:様式７（継続分）（入力不要）'!G27)</f>
        <v>0</v>
      </c>
      <c r="H27" s="380">
        <f>SUM('様式７(新規分)（入力不要）:様式７（継続分）（入力不要）'!H27)</f>
        <v>0</v>
      </c>
      <c r="I27" s="382">
        <f>SUM('様式７(新規分)（入力不要）:様式７（継続分）（入力不要）'!I27)</f>
        <v>0</v>
      </c>
      <c r="J27" s="385">
        <f>SUM('様式７(新規分)（入力不要）:様式７（継続分）（入力不要）'!J27)</f>
        <v>0</v>
      </c>
      <c r="K27" s="386">
        <f>SUM('様式７(新規分)（入力不要）:様式７（継続分）（入力不要）'!K27)</f>
        <v>0</v>
      </c>
    </row>
    <row r="28" spans="1:11" ht="21" customHeight="1" thickBot="1">
      <c r="A28" s="277" t="s">
        <v>245</v>
      </c>
      <c r="B28" s="387">
        <f>SUM('様式７(新規分)（入力不要）:様式７（継続分）（入力不要）'!B28)</f>
        <v>0</v>
      </c>
      <c r="C28" s="388">
        <f>SUM('様式７(新規分)（入力不要）:様式７（継続分）（入力不要）'!C28)</f>
        <v>0</v>
      </c>
      <c r="D28" s="389">
        <f>SUM('様式７(新規分)（入力不要）:様式７（継続分）（入力不要）'!D28)</f>
        <v>0</v>
      </c>
      <c r="E28" s="390">
        <f>SUM('様式７(新規分)（入力不要）:様式７（継続分）（入力不要）'!E28)</f>
        <v>0</v>
      </c>
      <c r="F28" s="388">
        <f>SUM('様式７(新規分)（入力不要）:様式７（継続分）（入力不要）'!F28)</f>
        <v>0</v>
      </c>
      <c r="G28" s="391">
        <f>SUM('様式７(新規分)（入力不要）:様式７（継続分）（入力不要）'!G28)</f>
        <v>0</v>
      </c>
      <c r="H28" s="387">
        <f>SUM('様式７(新規分)（入力不要）:様式７（継続分）（入力不要）'!H28)</f>
        <v>0</v>
      </c>
      <c r="I28" s="389">
        <f>SUM('様式７(新規分)（入力不要）:様式７（継続分）（入力不要）'!I28)</f>
        <v>0</v>
      </c>
      <c r="J28" s="390">
        <f>SUM('様式７(新規分)（入力不要）:様式７（継続分）（入力不要）'!J28)</f>
        <v>0</v>
      </c>
      <c r="K28" s="389">
        <f>SUM('様式７(新規分)（入力不要）:様式７（継続分）（入力不要）'!K28)</f>
        <v>0</v>
      </c>
    </row>
    <row r="29" spans="1:11" ht="21" customHeight="1">
      <c r="A29" s="282" t="s">
        <v>246</v>
      </c>
      <c r="B29" s="366">
        <f>SUM('様式７(新規分)（入力不要）:様式７（継続分）（入力不要）'!B29)</f>
        <v>0</v>
      </c>
      <c r="C29" s="367">
        <f>SUM('様式７(新規分)（入力不要）:様式７（継続分）（入力不要）'!C29)</f>
        <v>0</v>
      </c>
      <c r="D29" s="368">
        <f>SUM('様式７(新規分)（入力不要）:様式７（継続分）（入力不要）'!D29)</f>
        <v>0</v>
      </c>
      <c r="E29" s="369">
        <f>SUM('様式７(新規分)（入力不要）:様式７（継続分）（入力不要）'!E29)</f>
        <v>0</v>
      </c>
      <c r="F29" s="367">
        <f>SUM('様式７(新規分)（入力不要）:様式７（継続分）（入力不要）'!F29)</f>
        <v>0</v>
      </c>
      <c r="G29" s="370">
        <f>SUM('様式７(新規分)（入力不要）:様式７（継続分）（入力不要）'!G29)</f>
        <v>0</v>
      </c>
      <c r="H29" s="366">
        <f>SUM('様式７(新規分)（入力不要）:様式７（継続分）（入力不要）'!H29)</f>
        <v>0</v>
      </c>
      <c r="I29" s="368">
        <f>SUM('様式７(新規分)（入力不要）:様式７（継続分）（入力不要）'!I29)</f>
        <v>0</v>
      </c>
      <c r="J29" s="371">
        <f>SUM('様式７(新規分)（入力不要）:様式７（継続分）（入力不要）'!J29)</f>
        <v>0</v>
      </c>
      <c r="K29" s="372">
        <f>SUM('様式７(新規分)（入力不要）:様式７（継続分）（入力不要）'!K29)</f>
        <v>0</v>
      </c>
    </row>
    <row r="30" spans="1:11" ht="21" customHeight="1">
      <c r="A30" s="302" t="s">
        <v>247</v>
      </c>
      <c r="B30" s="373">
        <f>SUM('様式７(新規分)（入力不要）:様式７（継続分）（入力不要）'!B30)</f>
        <v>0</v>
      </c>
      <c r="C30" s="374">
        <f>SUM('様式７(新規分)（入力不要）:様式７（継続分）（入力不要）'!C30)</f>
        <v>0</v>
      </c>
      <c r="D30" s="375">
        <f>SUM('様式７(新規分)（入力不要）:様式７（継続分）（入力不要）'!D30)</f>
        <v>0</v>
      </c>
      <c r="E30" s="376">
        <f>SUM('様式７(新規分)（入力不要）:様式７（継続分）（入力不要）'!E30)</f>
        <v>0</v>
      </c>
      <c r="F30" s="374">
        <f>SUM('様式７(新規分)（入力不要）:様式７（継続分）（入力不要）'!F30)</f>
        <v>0</v>
      </c>
      <c r="G30" s="377">
        <f>SUM('様式７(新規分)（入力不要）:様式７（継続分）（入力不要）'!G30)</f>
        <v>0</v>
      </c>
      <c r="H30" s="373">
        <f>SUM('様式７(新規分)（入力不要）:様式７（継続分）（入力不要）'!H30)</f>
        <v>0</v>
      </c>
      <c r="I30" s="375">
        <f>SUM('様式７(新規分)（入力不要）:様式７（継続分）（入力不要）'!I30)</f>
        <v>0</v>
      </c>
      <c r="J30" s="378">
        <f>SUM('様式７(新規分)（入力不要）:様式７（継続分）（入力不要）'!J30)</f>
        <v>0</v>
      </c>
      <c r="K30" s="379">
        <f>SUM('様式７(新規分)（入力不要）:様式７（継続分）（入力不要）'!K30)</f>
        <v>0</v>
      </c>
    </row>
    <row r="31" spans="1:11" ht="21" customHeight="1">
      <c r="A31" s="302" t="s">
        <v>248</v>
      </c>
      <c r="B31" s="373">
        <f>SUM('様式７(新規分)（入力不要）:様式７（継続分）（入力不要）'!B31)</f>
        <v>0</v>
      </c>
      <c r="C31" s="374">
        <f>SUM('様式７(新規分)（入力不要）:様式７（継続分）（入力不要）'!C31)</f>
        <v>0</v>
      </c>
      <c r="D31" s="375">
        <f>SUM('様式７(新規分)（入力不要）:様式７（継続分）（入力不要）'!D31)</f>
        <v>0</v>
      </c>
      <c r="E31" s="376">
        <f>SUM('様式７(新規分)（入力不要）:様式７（継続分）（入力不要）'!E31)</f>
        <v>0</v>
      </c>
      <c r="F31" s="374">
        <f>SUM('様式７(新規分)（入力不要）:様式７（継続分）（入力不要）'!F31)</f>
        <v>0</v>
      </c>
      <c r="G31" s="377">
        <f>SUM('様式７(新規分)（入力不要）:様式７（継続分）（入力不要）'!G31)</f>
        <v>0</v>
      </c>
      <c r="H31" s="373">
        <f>SUM('様式７(新規分)（入力不要）:様式７（継続分）（入力不要）'!H31)</f>
        <v>0</v>
      </c>
      <c r="I31" s="375">
        <f>SUM('様式７(新規分)（入力不要）:様式７（継続分）（入力不要）'!I31)</f>
        <v>0</v>
      </c>
      <c r="J31" s="378">
        <f>SUM('様式７(新規分)（入力不要）:様式７（継続分）（入力不要）'!J31)</f>
        <v>0</v>
      </c>
      <c r="K31" s="379">
        <f>SUM('様式７(新規分)（入力不要）:様式７（継続分）（入力不要）'!K31)</f>
        <v>0</v>
      </c>
    </row>
    <row r="32" spans="1:11" ht="21" customHeight="1" thickBot="1">
      <c r="A32" s="292" t="s">
        <v>249</v>
      </c>
      <c r="B32" s="380">
        <f>SUM('様式７(新規分)（入力不要）:様式７（継続分）（入力不要）'!B32)</f>
        <v>0</v>
      </c>
      <c r="C32" s="381">
        <f>SUM('様式７(新規分)（入力不要）:様式７（継続分）（入力不要）'!C32)</f>
        <v>0</v>
      </c>
      <c r="D32" s="382">
        <f>SUM('様式７(新規分)（入力不要）:様式７（継続分）（入力不要）'!D32)</f>
        <v>0</v>
      </c>
      <c r="E32" s="383">
        <f>SUM('様式７(新規分)（入力不要）:様式７（継続分）（入力不要）'!E32)</f>
        <v>0</v>
      </c>
      <c r="F32" s="381">
        <f>SUM('様式７(新規分)（入力不要）:様式７（継続分）（入力不要）'!F32)</f>
        <v>0</v>
      </c>
      <c r="G32" s="384">
        <f>SUM('様式７(新規分)（入力不要）:様式７（継続分）（入力不要）'!G32)</f>
        <v>0</v>
      </c>
      <c r="H32" s="380">
        <f>SUM('様式７(新規分)（入力不要）:様式７（継続分）（入力不要）'!H32)</f>
        <v>0</v>
      </c>
      <c r="I32" s="382">
        <f>SUM('様式７(新規分)（入力不要）:様式７（継続分）（入力不要）'!I32)</f>
        <v>0</v>
      </c>
      <c r="J32" s="385">
        <f>SUM('様式７(新規分)（入力不要）:様式７（継続分）（入力不要）'!J32)</f>
        <v>0</v>
      </c>
      <c r="K32" s="386">
        <f>SUM('様式７(新規分)（入力不要）:様式７（継続分）（入力不要）'!K32)</f>
        <v>0</v>
      </c>
    </row>
    <row r="33" spans="1:11" ht="21" customHeight="1" thickBot="1">
      <c r="A33" s="277" t="s">
        <v>250</v>
      </c>
      <c r="B33" s="387">
        <f>SUM('様式７(新規分)（入力不要）:様式７（継続分）（入力不要）'!B33)</f>
        <v>0</v>
      </c>
      <c r="C33" s="388">
        <f>SUM('様式７(新規分)（入力不要）:様式７（継続分）（入力不要）'!C33)</f>
        <v>0</v>
      </c>
      <c r="D33" s="389">
        <f>SUM('様式７(新規分)（入力不要）:様式７（継続分）（入力不要）'!D33)</f>
        <v>0</v>
      </c>
      <c r="E33" s="390">
        <f>SUM('様式７(新規分)（入力不要）:様式７（継続分）（入力不要）'!E33)</f>
        <v>0</v>
      </c>
      <c r="F33" s="388">
        <f>SUM('様式７(新規分)（入力不要）:様式７（継続分）（入力不要）'!F33)</f>
        <v>0</v>
      </c>
      <c r="G33" s="391">
        <f>SUM('様式７(新規分)（入力不要）:様式７（継続分）（入力不要）'!G33)</f>
        <v>0</v>
      </c>
      <c r="H33" s="387">
        <f>SUM('様式７(新規分)（入力不要）:様式７（継続分）（入力不要）'!H33)</f>
        <v>0</v>
      </c>
      <c r="I33" s="389">
        <f>SUM('様式７(新規分)（入力不要）:様式７（継続分）（入力不要）'!I33)</f>
        <v>0</v>
      </c>
      <c r="J33" s="390">
        <f>SUM('様式７(新規分)（入力不要）:様式７（継続分）（入力不要）'!J33)</f>
        <v>0</v>
      </c>
      <c r="K33" s="389">
        <f>SUM('様式７(新規分)（入力不要）:様式７（継続分）（入力不要）'!K33)</f>
        <v>0</v>
      </c>
    </row>
    <row r="34" spans="1:11" ht="21" customHeight="1">
      <c r="A34" s="282" t="s">
        <v>251</v>
      </c>
      <c r="B34" s="366">
        <f>SUM('様式７(新規分)（入力不要）:様式７（継続分）（入力不要）'!B34)</f>
        <v>0</v>
      </c>
      <c r="C34" s="367">
        <f>SUM('様式７(新規分)（入力不要）:様式７（継続分）（入力不要）'!C34)</f>
        <v>0</v>
      </c>
      <c r="D34" s="368">
        <f>SUM('様式７(新規分)（入力不要）:様式７（継続分）（入力不要）'!D34)</f>
        <v>0</v>
      </c>
      <c r="E34" s="369">
        <f>SUM('様式７(新規分)（入力不要）:様式７（継続分）（入力不要）'!E34)</f>
        <v>0</v>
      </c>
      <c r="F34" s="367">
        <f>SUM('様式７(新規分)（入力不要）:様式７（継続分）（入力不要）'!F34)</f>
        <v>0</v>
      </c>
      <c r="G34" s="370">
        <f>SUM('様式７(新規分)（入力不要）:様式７（継続分）（入力不要）'!G34)</f>
        <v>0</v>
      </c>
      <c r="H34" s="366">
        <f>SUM('様式７(新規分)（入力不要）:様式７（継続分）（入力不要）'!H34)</f>
        <v>0</v>
      </c>
      <c r="I34" s="368">
        <f>SUM('様式７(新規分)（入力不要）:様式７（継続分）（入力不要）'!I34)</f>
        <v>0</v>
      </c>
      <c r="J34" s="371">
        <f>SUM('様式７(新規分)（入力不要）:様式７（継続分）（入力不要）'!J34)</f>
        <v>0</v>
      </c>
      <c r="K34" s="372">
        <f>SUM('様式７(新規分)（入力不要）:様式７（継続分）（入力不要）'!K34)</f>
        <v>0</v>
      </c>
    </row>
    <row r="35" spans="1:11" ht="21" customHeight="1">
      <c r="A35" s="302" t="s">
        <v>252</v>
      </c>
      <c r="B35" s="373">
        <f>SUM('様式７(新規分)（入力不要）:様式７（継続分）（入力不要）'!B35)</f>
        <v>0</v>
      </c>
      <c r="C35" s="374">
        <f>SUM('様式７(新規分)（入力不要）:様式７（継続分）（入力不要）'!C35)</f>
        <v>0</v>
      </c>
      <c r="D35" s="375">
        <f>SUM('様式７(新規分)（入力不要）:様式７（継続分）（入力不要）'!D35)</f>
        <v>0</v>
      </c>
      <c r="E35" s="376">
        <f>SUM('様式７(新規分)（入力不要）:様式７（継続分）（入力不要）'!E35)</f>
        <v>0</v>
      </c>
      <c r="F35" s="374">
        <f>SUM('様式７(新規分)（入力不要）:様式７（継続分）（入力不要）'!F35)</f>
        <v>0</v>
      </c>
      <c r="G35" s="377">
        <f>SUM('様式７(新規分)（入力不要）:様式７（継続分）（入力不要）'!G35)</f>
        <v>0</v>
      </c>
      <c r="H35" s="373">
        <f>SUM('様式７(新規分)（入力不要）:様式７（継続分）（入力不要）'!H35)</f>
        <v>0</v>
      </c>
      <c r="I35" s="375">
        <f>SUM('様式７(新規分)（入力不要）:様式７（継続分）（入力不要）'!I35)</f>
        <v>0</v>
      </c>
      <c r="J35" s="378">
        <f>SUM('様式７(新規分)（入力不要）:様式７（継続分）（入力不要）'!J35)</f>
        <v>0</v>
      </c>
      <c r="K35" s="379">
        <f>SUM('様式７(新規分)（入力不要）:様式７（継続分）（入力不要）'!K35)</f>
        <v>0</v>
      </c>
    </row>
    <row r="36" spans="1:11" ht="21" customHeight="1" thickBot="1">
      <c r="A36" s="292" t="s">
        <v>253</v>
      </c>
      <c r="B36" s="380">
        <f>SUM('様式７(新規分)（入力不要）:様式７（継続分）（入力不要）'!B36)</f>
        <v>0</v>
      </c>
      <c r="C36" s="381">
        <f>SUM('様式７(新規分)（入力不要）:様式７（継続分）（入力不要）'!C36)</f>
        <v>0</v>
      </c>
      <c r="D36" s="382">
        <f>SUM('様式７(新規分)（入力不要）:様式７（継続分）（入力不要）'!D36)</f>
        <v>0</v>
      </c>
      <c r="E36" s="383">
        <f>SUM('様式７(新規分)（入力不要）:様式７（継続分）（入力不要）'!E36)</f>
        <v>0</v>
      </c>
      <c r="F36" s="381">
        <f>SUM('様式７(新規分)（入力不要）:様式７（継続分）（入力不要）'!F36)</f>
        <v>0</v>
      </c>
      <c r="G36" s="384">
        <f>SUM('様式７(新規分)（入力不要）:様式７（継続分）（入力不要）'!G36)</f>
        <v>0</v>
      </c>
      <c r="H36" s="380">
        <f>SUM('様式７(新規分)（入力不要）:様式７（継続分）（入力不要）'!H36)</f>
        <v>0</v>
      </c>
      <c r="I36" s="382">
        <f>SUM('様式７(新規分)（入力不要）:様式７（継続分）（入力不要）'!I36)</f>
        <v>0</v>
      </c>
      <c r="J36" s="385">
        <f>SUM('様式７(新規分)（入力不要）:様式７（継続分）（入力不要）'!J36)</f>
        <v>0</v>
      </c>
      <c r="K36" s="386">
        <f>SUM('様式７(新規分)（入力不要）:様式７（継続分）（入力不要）'!K36)</f>
        <v>0</v>
      </c>
    </row>
    <row r="37" spans="1:11" ht="21" customHeight="1" thickBot="1">
      <c r="A37" s="277" t="s">
        <v>254</v>
      </c>
      <c r="B37" s="387">
        <f>SUM('様式７(新規分)（入力不要）:様式７（継続分）（入力不要）'!B37)</f>
        <v>0</v>
      </c>
      <c r="C37" s="388">
        <f>SUM('様式７(新規分)（入力不要）:様式７（継続分）（入力不要）'!C37)</f>
        <v>0</v>
      </c>
      <c r="D37" s="389">
        <f>SUM('様式７(新規分)（入力不要）:様式７（継続分）（入力不要）'!D37)</f>
        <v>0</v>
      </c>
      <c r="E37" s="390">
        <f>SUM('様式７(新規分)（入力不要）:様式７（継続分）（入力不要）'!E37)</f>
        <v>0</v>
      </c>
      <c r="F37" s="388">
        <f>SUM('様式７(新規分)（入力不要）:様式７（継続分）（入力不要）'!F37)</f>
        <v>0</v>
      </c>
      <c r="G37" s="391">
        <f>SUM('様式７(新規分)（入力不要）:様式７（継続分）（入力不要）'!G37)</f>
        <v>0</v>
      </c>
      <c r="H37" s="387">
        <f>SUM('様式７(新規分)（入力不要）:様式７（継続分）（入力不要）'!H37)</f>
        <v>0</v>
      </c>
      <c r="I37" s="389">
        <f>SUM('様式７(新規分)（入力不要）:様式７（継続分）（入力不要）'!I37)</f>
        <v>0</v>
      </c>
      <c r="J37" s="390">
        <f>SUM('様式７(新規分)（入力不要）:様式７（継続分）（入力不要）'!J37)</f>
        <v>0</v>
      </c>
      <c r="K37" s="389">
        <f>SUM('様式７(新規分)（入力不要）:様式７（継続分）（入力不要）'!K37)</f>
        <v>0</v>
      </c>
    </row>
    <row r="38" spans="1:11" ht="21" customHeight="1">
      <c r="A38" s="282" t="s">
        <v>255</v>
      </c>
      <c r="B38" s="366">
        <f>SUM('様式７(新規分)（入力不要）:様式７（継続分）（入力不要）'!B38)</f>
        <v>0</v>
      </c>
      <c r="C38" s="367">
        <f>SUM('様式７(新規分)（入力不要）:様式７（継続分）（入力不要）'!C38)</f>
        <v>0</v>
      </c>
      <c r="D38" s="368">
        <f>SUM('様式７(新規分)（入力不要）:様式７（継続分）（入力不要）'!D38)</f>
        <v>0</v>
      </c>
      <c r="E38" s="369">
        <f>SUM('様式７(新規分)（入力不要）:様式７（継続分）（入力不要）'!E38)</f>
        <v>0</v>
      </c>
      <c r="F38" s="367">
        <f>SUM('様式７(新規分)（入力不要）:様式７（継続分）（入力不要）'!F38)</f>
        <v>0</v>
      </c>
      <c r="G38" s="370">
        <f>SUM('様式７(新規分)（入力不要）:様式７（継続分）（入力不要）'!G38)</f>
        <v>0</v>
      </c>
      <c r="H38" s="366">
        <f>SUM('様式７(新規分)（入力不要）:様式７（継続分）（入力不要）'!H38)</f>
        <v>0</v>
      </c>
      <c r="I38" s="368">
        <f>SUM('様式７(新規分)（入力不要）:様式７（継続分）（入力不要）'!I38)</f>
        <v>0</v>
      </c>
      <c r="J38" s="371">
        <f>SUM('様式７(新規分)（入力不要）:様式７（継続分）（入力不要）'!J38)</f>
        <v>0</v>
      </c>
      <c r="K38" s="372">
        <f>SUM('様式７(新規分)（入力不要）:様式７（継続分）（入力不要）'!K38)</f>
        <v>0</v>
      </c>
    </row>
    <row r="39" spans="1:11" ht="21" customHeight="1">
      <c r="A39" s="302" t="s">
        <v>256</v>
      </c>
      <c r="B39" s="373">
        <f>SUM('様式７(新規分)（入力不要）:様式７（継続分）（入力不要）'!B39)</f>
        <v>0</v>
      </c>
      <c r="C39" s="374">
        <f>SUM('様式７(新規分)（入力不要）:様式７（継続分）（入力不要）'!C39)</f>
        <v>0</v>
      </c>
      <c r="D39" s="375">
        <f>SUM('様式７(新規分)（入力不要）:様式７（継続分）（入力不要）'!D39)</f>
        <v>0</v>
      </c>
      <c r="E39" s="376">
        <f>SUM('様式７(新規分)（入力不要）:様式７（継続分）（入力不要）'!E39)</f>
        <v>0</v>
      </c>
      <c r="F39" s="374">
        <f>SUM('様式７(新規分)（入力不要）:様式７（継続分）（入力不要）'!F39)</f>
        <v>0</v>
      </c>
      <c r="G39" s="377">
        <f>SUM('様式７(新規分)（入力不要）:様式７（継続分）（入力不要）'!G39)</f>
        <v>0</v>
      </c>
      <c r="H39" s="373">
        <f>SUM('様式７(新規分)（入力不要）:様式７（継続分）（入力不要）'!H39)</f>
        <v>0</v>
      </c>
      <c r="I39" s="375">
        <f>SUM('様式７(新規分)（入力不要）:様式７（継続分）（入力不要）'!I39)</f>
        <v>0</v>
      </c>
      <c r="J39" s="378">
        <f>SUM('様式７(新規分)（入力不要）:様式７（継続分）（入力不要）'!J39)</f>
        <v>0</v>
      </c>
      <c r="K39" s="379">
        <f>SUM('様式７(新規分)（入力不要）:様式７（継続分）（入力不要）'!K39)</f>
        <v>0</v>
      </c>
    </row>
    <row r="40" spans="1:11" ht="21" customHeight="1">
      <c r="A40" s="302" t="s">
        <v>257</v>
      </c>
      <c r="B40" s="373">
        <f>SUM('様式７(新規分)（入力不要）:様式７（継続分）（入力不要）'!B40)</f>
        <v>0</v>
      </c>
      <c r="C40" s="374">
        <f>SUM('様式７(新規分)（入力不要）:様式７（継続分）（入力不要）'!C40)</f>
        <v>0</v>
      </c>
      <c r="D40" s="375">
        <f>SUM('様式７(新規分)（入力不要）:様式７（継続分）（入力不要）'!D40)</f>
        <v>0</v>
      </c>
      <c r="E40" s="376">
        <f>SUM('様式７(新規分)（入力不要）:様式７（継続分）（入力不要）'!E40)</f>
        <v>0</v>
      </c>
      <c r="F40" s="374">
        <f>SUM('様式７(新規分)（入力不要）:様式７（継続分）（入力不要）'!F40)</f>
        <v>0</v>
      </c>
      <c r="G40" s="377">
        <f>SUM('様式７(新規分)（入力不要）:様式７（継続分）（入力不要）'!G40)</f>
        <v>0</v>
      </c>
      <c r="H40" s="373">
        <f>SUM('様式７(新規分)（入力不要）:様式７（継続分）（入力不要）'!H40)</f>
        <v>0</v>
      </c>
      <c r="I40" s="375">
        <f>SUM('様式７(新規分)（入力不要）:様式７（継続分）（入力不要）'!I40)</f>
        <v>0</v>
      </c>
      <c r="J40" s="378">
        <f>SUM('様式７(新規分)（入力不要）:様式７（継続分）（入力不要）'!J40)</f>
        <v>0</v>
      </c>
      <c r="K40" s="379">
        <f>SUM('様式７(新規分)（入力不要）:様式７（継続分）（入力不要）'!K40)</f>
        <v>0</v>
      </c>
    </row>
    <row r="41" spans="1:11" ht="21" customHeight="1">
      <c r="A41" s="302" t="s">
        <v>258</v>
      </c>
      <c r="B41" s="373">
        <f>SUM('様式７(新規分)（入力不要）:様式７（継続分）（入力不要）'!B41)</f>
        <v>0</v>
      </c>
      <c r="C41" s="374">
        <f>SUM('様式７(新規分)（入力不要）:様式７（継続分）（入力不要）'!C41)</f>
        <v>0</v>
      </c>
      <c r="D41" s="375">
        <f>SUM('様式７(新規分)（入力不要）:様式７（継続分）（入力不要）'!D41)</f>
        <v>0</v>
      </c>
      <c r="E41" s="376">
        <f>SUM('様式７(新規分)（入力不要）:様式７（継続分）（入力不要）'!E41)</f>
        <v>0</v>
      </c>
      <c r="F41" s="374">
        <f>SUM('様式７(新規分)（入力不要）:様式７（継続分）（入力不要）'!F41)</f>
        <v>0</v>
      </c>
      <c r="G41" s="377">
        <f>SUM('様式７(新規分)（入力不要）:様式７（継続分）（入力不要）'!G41)</f>
        <v>0</v>
      </c>
      <c r="H41" s="373">
        <f>SUM('様式７(新規分)（入力不要）:様式７（継続分）（入力不要）'!H41)</f>
        <v>0</v>
      </c>
      <c r="I41" s="375">
        <f>SUM('様式７(新規分)（入力不要）:様式７（継続分）（入力不要）'!I41)</f>
        <v>0</v>
      </c>
      <c r="J41" s="378">
        <f>SUM('様式７(新規分)（入力不要）:様式７（継続分）（入力不要）'!J41)</f>
        <v>0</v>
      </c>
      <c r="K41" s="379">
        <f>SUM('様式７(新規分)（入力不要）:様式７（継続分）（入力不要）'!K41)</f>
        <v>0</v>
      </c>
    </row>
    <row r="42" spans="1:11" ht="21" customHeight="1">
      <c r="A42" s="302" t="s">
        <v>259</v>
      </c>
      <c r="B42" s="373">
        <f>SUM('様式７(新規分)（入力不要）:様式７（継続分）（入力不要）'!B42)</f>
        <v>0</v>
      </c>
      <c r="C42" s="374">
        <f>SUM('様式７(新規分)（入力不要）:様式７（継続分）（入力不要）'!C42)</f>
        <v>0</v>
      </c>
      <c r="D42" s="375">
        <f>SUM('様式７(新規分)（入力不要）:様式７（継続分）（入力不要）'!D42)</f>
        <v>0</v>
      </c>
      <c r="E42" s="376">
        <f>SUM('様式７(新規分)（入力不要）:様式７（継続分）（入力不要）'!E42)</f>
        <v>0</v>
      </c>
      <c r="F42" s="374">
        <f>SUM('様式７(新規分)（入力不要）:様式７（継続分）（入力不要）'!F42)</f>
        <v>0</v>
      </c>
      <c r="G42" s="377">
        <f>SUM('様式７(新規分)（入力不要）:様式７（継続分）（入力不要）'!G42)</f>
        <v>0</v>
      </c>
      <c r="H42" s="373">
        <f>SUM('様式７(新規分)（入力不要）:様式７（継続分）（入力不要）'!H42)</f>
        <v>0</v>
      </c>
      <c r="I42" s="375">
        <f>SUM('様式７(新規分)（入力不要）:様式７（継続分）（入力不要）'!I42)</f>
        <v>0</v>
      </c>
      <c r="J42" s="378">
        <f>SUM('様式７(新規分)（入力不要）:様式７（継続分）（入力不要）'!J42)</f>
        <v>0</v>
      </c>
      <c r="K42" s="379">
        <f>SUM('様式７(新規分)（入力不要）:様式７（継続分）（入力不要）'!K42)</f>
        <v>0</v>
      </c>
    </row>
    <row r="43" spans="1:11" ht="21" customHeight="1" thickBot="1">
      <c r="A43" s="292" t="s">
        <v>260</v>
      </c>
      <c r="B43" s="380">
        <f>SUM('様式７(新規分)（入力不要）:様式７（継続分）（入力不要）'!B43)</f>
        <v>0</v>
      </c>
      <c r="C43" s="381">
        <f>SUM('様式７(新規分)（入力不要）:様式７（継続分）（入力不要）'!C43)</f>
        <v>0</v>
      </c>
      <c r="D43" s="382">
        <f>SUM('様式７(新規分)（入力不要）:様式７（継続分）（入力不要）'!D43)</f>
        <v>0</v>
      </c>
      <c r="E43" s="383">
        <f>SUM('様式７(新規分)（入力不要）:様式７（継続分）（入力不要）'!E43)</f>
        <v>0</v>
      </c>
      <c r="F43" s="381">
        <f>SUM('様式７(新規分)（入力不要）:様式７（継続分）（入力不要）'!F43)</f>
        <v>0</v>
      </c>
      <c r="G43" s="384">
        <f>SUM('様式７(新規分)（入力不要）:様式７（継続分）（入力不要）'!G43)</f>
        <v>0</v>
      </c>
      <c r="H43" s="380">
        <f>SUM('様式７(新規分)（入力不要）:様式７（継続分）（入力不要）'!H43)</f>
        <v>0</v>
      </c>
      <c r="I43" s="382">
        <f>SUM('様式７(新規分)（入力不要）:様式７（継続分）（入力不要）'!I43)</f>
        <v>0</v>
      </c>
      <c r="J43" s="385">
        <f>SUM('様式７(新規分)（入力不要）:様式７（継続分）（入力不要）'!J43)</f>
        <v>0</v>
      </c>
      <c r="K43" s="386">
        <f>SUM('様式７(新規分)（入力不要）:様式７（継続分）（入力不要）'!K43)</f>
        <v>0</v>
      </c>
    </row>
    <row r="44" spans="1:11" ht="21" customHeight="1" thickBot="1">
      <c r="A44" s="277" t="s">
        <v>261</v>
      </c>
      <c r="B44" s="387">
        <f>SUM('様式７(新規分)（入力不要）:様式７（継続分）（入力不要）'!B44)</f>
        <v>0</v>
      </c>
      <c r="C44" s="388">
        <f>SUM('様式７(新規分)（入力不要）:様式７（継続分）（入力不要）'!C44)</f>
        <v>0</v>
      </c>
      <c r="D44" s="389">
        <f>SUM('様式７(新規分)（入力不要）:様式７（継続分）（入力不要）'!D44)</f>
        <v>0</v>
      </c>
      <c r="E44" s="390">
        <f>SUM('様式７(新規分)（入力不要）:様式７（継続分）（入力不要）'!E44)</f>
        <v>0</v>
      </c>
      <c r="F44" s="388">
        <f>SUM('様式７(新規分)（入力不要）:様式７（継続分）（入力不要）'!F44)</f>
        <v>0</v>
      </c>
      <c r="G44" s="391">
        <f>SUM('様式７(新規分)（入力不要）:様式７（継続分）（入力不要）'!G44)</f>
        <v>0</v>
      </c>
      <c r="H44" s="387">
        <f>SUM('様式７(新規分)（入力不要）:様式７（継続分）（入力不要）'!H44)</f>
        <v>0</v>
      </c>
      <c r="I44" s="389">
        <f>SUM('様式７(新規分)（入力不要）:様式７（継続分）（入力不要）'!I44)</f>
        <v>0</v>
      </c>
      <c r="J44" s="390">
        <f>SUM('様式７(新規分)（入力不要）:様式７（継続分）（入力不要）'!J44)</f>
        <v>0</v>
      </c>
      <c r="K44" s="389">
        <f>SUM('様式７(新規分)（入力不要）:様式７（継続分）（入力不要）'!K44)</f>
        <v>0</v>
      </c>
    </row>
    <row r="45" spans="1:11" ht="21" customHeight="1">
      <c r="A45" s="282" t="s">
        <v>262</v>
      </c>
      <c r="B45" s="366">
        <f>SUM('様式７(新規分)（入力不要）:様式７（継続分）（入力不要）'!B45)</f>
        <v>0</v>
      </c>
      <c r="C45" s="367">
        <f>SUM('様式７(新規分)（入力不要）:様式７（継続分）（入力不要）'!C45)</f>
        <v>0</v>
      </c>
      <c r="D45" s="368">
        <f>SUM('様式７(新規分)（入力不要）:様式７（継続分）（入力不要）'!D45)</f>
        <v>0</v>
      </c>
      <c r="E45" s="369">
        <f>SUM('様式７(新規分)（入力不要）:様式７（継続分）（入力不要）'!E45)</f>
        <v>0</v>
      </c>
      <c r="F45" s="367">
        <f>SUM('様式７(新規分)（入力不要）:様式７（継続分）（入力不要）'!F45)</f>
        <v>0</v>
      </c>
      <c r="G45" s="370">
        <f>SUM('様式７(新規分)（入力不要）:様式７（継続分）（入力不要）'!G45)</f>
        <v>0</v>
      </c>
      <c r="H45" s="366">
        <f>SUM('様式７(新規分)（入力不要）:様式７（継続分）（入力不要）'!H45)</f>
        <v>0</v>
      </c>
      <c r="I45" s="368">
        <f>SUM('様式７(新規分)（入力不要）:様式７（継続分）（入力不要）'!I45)</f>
        <v>0</v>
      </c>
      <c r="J45" s="371">
        <f>SUM('様式７(新規分)（入力不要）:様式７（継続分）（入力不要）'!J45)</f>
        <v>0</v>
      </c>
      <c r="K45" s="372">
        <f>SUM('様式７(新規分)（入力不要）:様式７（継続分）（入力不要）'!K45)</f>
        <v>0</v>
      </c>
    </row>
    <row r="46" spans="1:11" ht="21" customHeight="1">
      <c r="A46" s="302" t="s">
        <v>263</v>
      </c>
      <c r="B46" s="373">
        <f>SUM('様式７(新規分)（入力不要）:様式７（継続分）（入力不要）'!B46)</f>
        <v>0</v>
      </c>
      <c r="C46" s="374">
        <f>SUM('様式７(新規分)（入力不要）:様式７（継続分）（入力不要）'!C46)</f>
        <v>0</v>
      </c>
      <c r="D46" s="375">
        <f>SUM('様式７(新規分)（入力不要）:様式７（継続分）（入力不要）'!D46)</f>
        <v>0</v>
      </c>
      <c r="E46" s="376">
        <f>SUM('様式７(新規分)（入力不要）:様式７（継続分）（入力不要）'!E46)</f>
        <v>0</v>
      </c>
      <c r="F46" s="374">
        <f>SUM('様式７(新規分)（入力不要）:様式７（継続分）（入力不要）'!F46)</f>
        <v>0</v>
      </c>
      <c r="G46" s="377">
        <f>SUM('様式７(新規分)（入力不要）:様式７（継続分）（入力不要）'!G46)</f>
        <v>0</v>
      </c>
      <c r="H46" s="373">
        <f>SUM('様式７(新規分)（入力不要）:様式７（継続分）（入力不要）'!H46)</f>
        <v>0</v>
      </c>
      <c r="I46" s="375">
        <f>SUM('様式７(新規分)（入力不要）:様式７（継続分）（入力不要）'!I46)</f>
        <v>0</v>
      </c>
      <c r="J46" s="378">
        <f>SUM('様式７(新規分)（入力不要）:様式７（継続分）（入力不要）'!J46)</f>
        <v>0</v>
      </c>
      <c r="K46" s="379">
        <f>SUM('様式７(新規分)（入力不要）:様式７（継続分）（入力不要）'!K46)</f>
        <v>0</v>
      </c>
    </row>
    <row r="47" spans="1:11" ht="21" customHeight="1">
      <c r="A47" s="302" t="s">
        <v>264</v>
      </c>
      <c r="B47" s="373">
        <f>SUM('様式７(新規分)（入力不要）:様式７（継続分）（入力不要）'!B47)</f>
        <v>0</v>
      </c>
      <c r="C47" s="374">
        <f>SUM('様式７(新規分)（入力不要）:様式７（継続分）（入力不要）'!C47)</f>
        <v>0</v>
      </c>
      <c r="D47" s="375">
        <f>SUM('様式７(新規分)（入力不要）:様式７（継続分）（入力不要）'!D47)</f>
        <v>0</v>
      </c>
      <c r="E47" s="376">
        <f>SUM('様式７(新規分)（入力不要）:様式７（継続分）（入力不要）'!E47)</f>
        <v>0</v>
      </c>
      <c r="F47" s="374">
        <f>SUM('様式７(新規分)（入力不要）:様式７（継続分）（入力不要）'!F47)</f>
        <v>0</v>
      </c>
      <c r="G47" s="377">
        <f>SUM('様式７(新規分)（入力不要）:様式７（継続分）（入力不要）'!G47)</f>
        <v>0</v>
      </c>
      <c r="H47" s="373">
        <f>SUM('様式７(新規分)（入力不要）:様式７（継続分）（入力不要）'!H47)</f>
        <v>0</v>
      </c>
      <c r="I47" s="375">
        <f>SUM('様式７(新規分)（入力不要）:様式７（継続分）（入力不要）'!I47)</f>
        <v>0</v>
      </c>
      <c r="J47" s="378">
        <f>SUM('様式７(新規分)（入力不要）:様式７（継続分）（入力不要）'!J47)</f>
        <v>0</v>
      </c>
      <c r="K47" s="379">
        <f>SUM('様式７(新規分)（入力不要）:様式７（継続分）（入力不要）'!K47)</f>
        <v>0</v>
      </c>
    </row>
    <row r="48" spans="1:11" ht="21" customHeight="1">
      <c r="A48" s="302" t="s">
        <v>265</v>
      </c>
      <c r="B48" s="373">
        <f>SUM('様式７(新規分)（入力不要）:様式７（継続分）（入力不要）'!B48)</f>
        <v>0</v>
      </c>
      <c r="C48" s="374">
        <f>SUM('様式７(新規分)（入力不要）:様式７（継続分）（入力不要）'!C48)</f>
        <v>0</v>
      </c>
      <c r="D48" s="375">
        <f>SUM('様式７(新規分)（入力不要）:様式７（継続分）（入力不要）'!D48)</f>
        <v>0</v>
      </c>
      <c r="E48" s="376">
        <f>SUM('様式７(新規分)（入力不要）:様式７（継続分）（入力不要）'!E48)</f>
        <v>0</v>
      </c>
      <c r="F48" s="374">
        <f>SUM('様式７(新規分)（入力不要）:様式７（継続分）（入力不要）'!F48)</f>
        <v>0</v>
      </c>
      <c r="G48" s="377">
        <f>SUM('様式７(新規分)（入力不要）:様式７（継続分）（入力不要）'!G48)</f>
        <v>0</v>
      </c>
      <c r="H48" s="373">
        <f>SUM('様式７(新規分)（入力不要）:様式７（継続分）（入力不要）'!H48)</f>
        <v>0</v>
      </c>
      <c r="I48" s="375">
        <f>SUM('様式７(新規分)（入力不要）:様式７（継続分）（入力不要）'!I48)</f>
        <v>0</v>
      </c>
      <c r="J48" s="378">
        <f>SUM('様式７(新規分)（入力不要）:様式７（継続分）（入力不要）'!J48)</f>
        <v>0</v>
      </c>
      <c r="K48" s="379">
        <f>SUM('様式７(新規分)（入力不要）:様式７（継続分）（入力不要）'!K48)</f>
        <v>0</v>
      </c>
    </row>
    <row r="49" spans="1:11" ht="21" customHeight="1">
      <c r="A49" s="302" t="s">
        <v>266</v>
      </c>
      <c r="B49" s="373">
        <f>SUM('様式７(新規分)（入力不要）:様式７（継続分）（入力不要）'!B49)</f>
        <v>0</v>
      </c>
      <c r="C49" s="374">
        <f>SUM('様式７(新規分)（入力不要）:様式７（継続分）（入力不要）'!C49)</f>
        <v>0</v>
      </c>
      <c r="D49" s="375">
        <f>SUM('様式７(新規分)（入力不要）:様式７（継続分）（入力不要）'!D49)</f>
        <v>0</v>
      </c>
      <c r="E49" s="376">
        <f>SUM('様式７(新規分)（入力不要）:様式７（継続分）（入力不要）'!E49)</f>
        <v>0</v>
      </c>
      <c r="F49" s="374">
        <f>SUM('様式７(新規分)（入力不要）:様式７（継続分）（入力不要）'!F49)</f>
        <v>0</v>
      </c>
      <c r="G49" s="377">
        <f>SUM('様式７(新規分)（入力不要）:様式７（継続分）（入力不要）'!G49)</f>
        <v>0</v>
      </c>
      <c r="H49" s="373">
        <f>SUM('様式７(新規分)（入力不要）:様式７（継続分）（入力不要）'!H49)</f>
        <v>0</v>
      </c>
      <c r="I49" s="375">
        <f>SUM('様式７(新規分)（入力不要）:様式７（継続分）（入力不要）'!I49)</f>
        <v>0</v>
      </c>
      <c r="J49" s="378">
        <f>SUM('様式７(新規分)（入力不要）:様式７（継続分）（入力不要）'!J49)</f>
        <v>0</v>
      </c>
      <c r="K49" s="379">
        <f>SUM('様式７(新規分)（入力不要）:様式７（継続分）（入力不要）'!K49)</f>
        <v>0</v>
      </c>
    </row>
    <row r="50" spans="1:11" ht="21" customHeight="1">
      <c r="A50" s="302" t="s">
        <v>267</v>
      </c>
      <c r="B50" s="373">
        <f>SUM('様式７(新規分)（入力不要）:様式７（継続分）（入力不要）'!B50)</f>
        <v>0</v>
      </c>
      <c r="C50" s="374">
        <f>SUM('様式７(新規分)（入力不要）:様式７（継続分）（入力不要）'!C50)</f>
        <v>0</v>
      </c>
      <c r="D50" s="375">
        <f>SUM('様式７(新規分)（入力不要）:様式７（継続分）（入力不要）'!D50)</f>
        <v>0</v>
      </c>
      <c r="E50" s="376">
        <f>SUM('様式７(新規分)（入力不要）:様式７（継続分）（入力不要）'!E50)</f>
        <v>0</v>
      </c>
      <c r="F50" s="374">
        <f>SUM('様式７(新規分)（入力不要）:様式７（継続分）（入力不要）'!F50)</f>
        <v>0</v>
      </c>
      <c r="G50" s="377">
        <f>SUM('様式７(新規分)（入力不要）:様式７（継続分）（入力不要）'!G50)</f>
        <v>0</v>
      </c>
      <c r="H50" s="373">
        <f>SUM('様式７(新規分)（入力不要）:様式７（継続分）（入力不要）'!H50)</f>
        <v>0</v>
      </c>
      <c r="I50" s="375">
        <f>SUM('様式７(新規分)（入力不要）:様式７（継続分）（入力不要）'!I50)</f>
        <v>0</v>
      </c>
      <c r="J50" s="378">
        <f>SUM('様式７(新規分)（入力不要）:様式７（継続分）（入力不要）'!J50)</f>
        <v>0</v>
      </c>
      <c r="K50" s="379">
        <f>SUM('様式７(新規分)（入力不要）:様式７（継続分）（入力不要）'!K50)</f>
        <v>0</v>
      </c>
    </row>
    <row r="51" spans="1:11" ht="21" customHeight="1">
      <c r="A51" s="302" t="s">
        <v>268</v>
      </c>
      <c r="B51" s="373">
        <f>SUM('様式７(新規分)（入力不要）:様式７（継続分）（入力不要）'!B51)</f>
        <v>0</v>
      </c>
      <c r="C51" s="374">
        <f>SUM('様式７(新規分)（入力不要）:様式７（継続分）（入力不要）'!C51)</f>
        <v>0</v>
      </c>
      <c r="D51" s="375">
        <f>SUM('様式７(新規分)（入力不要）:様式７（継続分）（入力不要）'!D51)</f>
        <v>0</v>
      </c>
      <c r="E51" s="376">
        <f>SUM('様式７(新規分)（入力不要）:様式７（継続分）（入力不要）'!E51)</f>
        <v>0</v>
      </c>
      <c r="F51" s="374">
        <f>SUM('様式７(新規分)（入力不要）:様式７（継続分）（入力不要）'!F51)</f>
        <v>0</v>
      </c>
      <c r="G51" s="377">
        <f>SUM('様式７(新規分)（入力不要）:様式７（継続分）（入力不要）'!G51)</f>
        <v>0</v>
      </c>
      <c r="H51" s="373">
        <f>SUM('様式７(新規分)（入力不要）:様式７（継続分）（入力不要）'!H51)</f>
        <v>0</v>
      </c>
      <c r="I51" s="375">
        <f>SUM('様式７(新規分)（入力不要）:様式７（継続分）（入力不要）'!I51)</f>
        <v>0</v>
      </c>
      <c r="J51" s="378">
        <f>SUM('様式７(新規分)（入力不要）:様式７（継続分）（入力不要）'!J51)</f>
        <v>0</v>
      </c>
      <c r="K51" s="379">
        <f>SUM('様式７(新規分)（入力不要）:様式７（継続分）（入力不要）'!K51)</f>
        <v>0</v>
      </c>
    </row>
    <row r="52" spans="1:11" ht="21" customHeight="1">
      <c r="A52" s="302" t="s">
        <v>269</v>
      </c>
      <c r="B52" s="373">
        <f>SUM('様式７(新規分)（入力不要）:様式７（継続分）（入力不要）'!B52)</f>
        <v>0</v>
      </c>
      <c r="C52" s="374">
        <f>SUM('様式７(新規分)（入力不要）:様式７（継続分）（入力不要）'!C52)</f>
        <v>0</v>
      </c>
      <c r="D52" s="375">
        <f>SUM('様式７(新規分)（入力不要）:様式７（継続分）（入力不要）'!D52)</f>
        <v>0</v>
      </c>
      <c r="E52" s="376">
        <f>SUM('様式７(新規分)（入力不要）:様式７（継続分）（入力不要）'!E52)</f>
        <v>0</v>
      </c>
      <c r="F52" s="374">
        <f>SUM('様式７(新規分)（入力不要）:様式７（継続分）（入力不要）'!F52)</f>
        <v>0</v>
      </c>
      <c r="G52" s="377">
        <f>SUM('様式７(新規分)（入力不要）:様式７（継続分）（入力不要）'!G52)</f>
        <v>0</v>
      </c>
      <c r="H52" s="373">
        <f>SUM('様式７(新規分)（入力不要）:様式７（継続分）（入力不要）'!H52)</f>
        <v>0</v>
      </c>
      <c r="I52" s="375">
        <f>SUM('様式７(新規分)（入力不要）:様式７（継続分）（入力不要）'!I52)</f>
        <v>0</v>
      </c>
      <c r="J52" s="378">
        <f>SUM('様式７(新規分)（入力不要）:様式７（継続分）（入力不要）'!J52)</f>
        <v>0</v>
      </c>
      <c r="K52" s="379">
        <f>SUM('様式７(新規分)（入力不要）:様式７（継続分）（入力不要）'!K52)</f>
        <v>0</v>
      </c>
    </row>
    <row r="53" spans="1:11" ht="21" customHeight="1" thickBot="1">
      <c r="A53" s="292" t="s">
        <v>270</v>
      </c>
      <c r="B53" s="380">
        <f>SUM('様式７(新規分)（入力不要）:様式７（継続分）（入力不要）'!B53)</f>
        <v>0</v>
      </c>
      <c r="C53" s="381">
        <f>SUM('様式７(新規分)（入力不要）:様式７（継続分）（入力不要）'!C53)</f>
        <v>0</v>
      </c>
      <c r="D53" s="382">
        <f>SUM('様式７(新規分)（入力不要）:様式７（継続分）（入力不要）'!D53)</f>
        <v>0</v>
      </c>
      <c r="E53" s="383">
        <f>SUM('様式７(新規分)（入力不要）:様式７（継続分）（入力不要）'!E53)</f>
        <v>0</v>
      </c>
      <c r="F53" s="381">
        <f>SUM('様式７(新規分)（入力不要）:様式７（継続分）（入力不要）'!F53)</f>
        <v>0</v>
      </c>
      <c r="G53" s="384">
        <f>SUM('様式７(新規分)（入力不要）:様式７（継続分）（入力不要）'!G53)</f>
        <v>0</v>
      </c>
      <c r="H53" s="380">
        <f>SUM('様式７(新規分)（入力不要）:様式７（継続分）（入力不要）'!H53)</f>
        <v>0</v>
      </c>
      <c r="I53" s="382">
        <f>SUM('様式７(新規分)（入力不要）:様式７（継続分）（入力不要）'!I53)</f>
        <v>0</v>
      </c>
      <c r="J53" s="385">
        <f>SUM('様式７(新規分)（入力不要）:様式７（継続分）（入力不要）'!J53)</f>
        <v>0</v>
      </c>
      <c r="K53" s="386">
        <f>SUM('様式７(新規分)（入力不要）:様式７（継続分）（入力不要）'!K53)</f>
        <v>0</v>
      </c>
    </row>
    <row r="54" spans="1:11" ht="21" customHeight="1" thickBot="1">
      <c r="A54" s="277" t="s">
        <v>271</v>
      </c>
      <c r="B54" s="387">
        <f>SUM('様式７(新規分)（入力不要）:様式７（継続分）（入力不要）'!B54)</f>
        <v>0</v>
      </c>
      <c r="C54" s="388">
        <f>SUM('様式７(新規分)（入力不要）:様式７（継続分）（入力不要）'!C54)</f>
        <v>0</v>
      </c>
      <c r="D54" s="389">
        <f>SUM('様式７(新規分)（入力不要）:様式７（継続分）（入力不要）'!D54)</f>
        <v>0</v>
      </c>
      <c r="E54" s="390">
        <f>SUM('様式７(新規分)（入力不要）:様式７（継続分）（入力不要）'!E54)</f>
        <v>0</v>
      </c>
      <c r="F54" s="388">
        <f>SUM('様式７(新規分)（入力不要）:様式７（継続分）（入力不要）'!F54)</f>
        <v>0</v>
      </c>
      <c r="G54" s="391">
        <f>SUM('様式７(新規分)（入力不要）:様式７（継続分）（入力不要）'!G54)</f>
        <v>0</v>
      </c>
      <c r="H54" s="387">
        <f>SUM('様式７(新規分)（入力不要）:様式７（継続分）（入力不要）'!H54)</f>
        <v>0</v>
      </c>
      <c r="I54" s="389">
        <f>SUM('様式７(新規分)（入力不要）:様式７（継続分）（入力不要）'!I54)</f>
        <v>0</v>
      </c>
      <c r="J54" s="390">
        <f>SUM('様式７(新規分)（入力不要）:様式７（継続分）（入力不要）'!J54)</f>
        <v>0</v>
      </c>
      <c r="K54" s="389">
        <f>SUM('様式７(新規分)（入力不要）:様式７（継続分）（入力不要）'!K54)</f>
        <v>0</v>
      </c>
    </row>
    <row r="55" spans="1:11" ht="21" customHeight="1">
      <c r="A55" s="282" t="s">
        <v>272</v>
      </c>
      <c r="B55" s="366">
        <f>SUM('様式７(新規分)（入力不要）:様式７（継続分）（入力不要）'!B55)</f>
        <v>0</v>
      </c>
      <c r="C55" s="367">
        <f>SUM('様式７(新規分)（入力不要）:様式７（継続分）（入力不要）'!C55)</f>
        <v>0</v>
      </c>
      <c r="D55" s="368">
        <f>SUM('様式７(新規分)（入力不要）:様式７（継続分）（入力不要）'!D55)</f>
        <v>0</v>
      </c>
      <c r="E55" s="369">
        <f>SUM('様式７(新規分)（入力不要）:様式７（継続分）（入力不要）'!E55)</f>
        <v>0</v>
      </c>
      <c r="F55" s="367">
        <f>SUM('様式７(新規分)（入力不要）:様式７（継続分）（入力不要）'!F55)</f>
        <v>0</v>
      </c>
      <c r="G55" s="370">
        <f>SUM('様式７(新規分)（入力不要）:様式７（継続分）（入力不要）'!G55)</f>
        <v>0</v>
      </c>
      <c r="H55" s="366">
        <f>SUM('様式７(新規分)（入力不要）:様式７（継続分）（入力不要）'!H55)</f>
        <v>0</v>
      </c>
      <c r="I55" s="368">
        <f>SUM('様式７(新規分)（入力不要）:様式７（継続分）（入力不要）'!I55)</f>
        <v>0</v>
      </c>
      <c r="J55" s="371">
        <f>SUM('様式７(新規分)（入力不要）:様式７（継続分）（入力不要）'!J55)</f>
        <v>0</v>
      </c>
      <c r="K55" s="372">
        <f>SUM('様式７(新規分)（入力不要）:様式７（継続分）（入力不要）'!K55)</f>
        <v>0</v>
      </c>
    </row>
    <row r="56" spans="1:11" ht="21" customHeight="1">
      <c r="A56" s="302" t="s">
        <v>273</v>
      </c>
      <c r="B56" s="373">
        <f>SUM('様式７(新規分)（入力不要）:様式７（継続分）（入力不要）'!B56)</f>
        <v>0</v>
      </c>
      <c r="C56" s="374">
        <f>SUM('様式７(新規分)（入力不要）:様式７（継続分）（入力不要）'!C56)</f>
        <v>0</v>
      </c>
      <c r="D56" s="375">
        <f>SUM('様式７(新規分)（入力不要）:様式７（継続分）（入力不要）'!D56)</f>
        <v>0</v>
      </c>
      <c r="E56" s="376">
        <f>SUM('様式７(新規分)（入力不要）:様式７（継続分）（入力不要）'!E56)</f>
        <v>0</v>
      </c>
      <c r="F56" s="374">
        <f>SUM('様式７(新規分)（入力不要）:様式７（継続分）（入力不要）'!F56)</f>
        <v>0</v>
      </c>
      <c r="G56" s="377">
        <f>SUM('様式７(新規分)（入力不要）:様式７（継続分）（入力不要）'!G56)</f>
        <v>0</v>
      </c>
      <c r="H56" s="373">
        <f>SUM('様式７(新規分)（入力不要）:様式７（継続分）（入力不要）'!H56)</f>
        <v>0</v>
      </c>
      <c r="I56" s="375">
        <f>SUM('様式７(新規分)（入力不要）:様式７（継続分）（入力不要）'!I56)</f>
        <v>0</v>
      </c>
      <c r="J56" s="378">
        <f>SUM('様式７(新規分)（入力不要）:様式７（継続分）（入力不要）'!J56)</f>
        <v>0</v>
      </c>
      <c r="K56" s="379">
        <f>SUM('様式７(新規分)（入力不要）:様式７（継続分）（入力不要）'!K56)</f>
        <v>0</v>
      </c>
    </row>
    <row r="57" spans="1:11" ht="21" customHeight="1">
      <c r="A57" s="302" t="s">
        <v>274</v>
      </c>
      <c r="B57" s="373">
        <f>SUM('様式７(新規分)（入力不要）:様式７（継続分）（入力不要）'!B57)</f>
        <v>0</v>
      </c>
      <c r="C57" s="374">
        <f>SUM('様式７(新規分)（入力不要）:様式７（継続分）（入力不要）'!C57)</f>
        <v>0</v>
      </c>
      <c r="D57" s="375">
        <f>SUM('様式７(新規分)（入力不要）:様式７（継続分）（入力不要）'!D57)</f>
        <v>0</v>
      </c>
      <c r="E57" s="376">
        <f>SUM('様式７(新規分)（入力不要）:様式７（継続分）（入力不要）'!E57)</f>
        <v>0</v>
      </c>
      <c r="F57" s="374">
        <f>SUM('様式７(新規分)（入力不要）:様式７（継続分）（入力不要）'!F57)</f>
        <v>0</v>
      </c>
      <c r="G57" s="377">
        <f>SUM('様式７(新規分)（入力不要）:様式７（継続分）（入力不要）'!G57)</f>
        <v>0</v>
      </c>
      <c r="H57" s="373">
        <f>SUM('様式７(新規分)（入力不要）:様式７（継続分）（入力不要）'!H57)</f>
        <v>0</v>
      </c>
      <c r="I57" s="375">
        <f>SUM('様式７(新規分)（入力不要）:様式７（継続分）（入力不要）'!I57)</f>
        <v>0</v>
      </c>
      <c r="J57" s="378">
        <f>SUM('様式７(新規分)（入力不要）:様式７（継続分）（入力不要）'!J57)</f>
        <v>0</v>
      </c>
      <c r="K57" s="379">
        <f>SUM('様式７(新規分)（入力不要）:様式７（継続分）（入力不要）'!K57)</f>
        <v>0</v>
      </c>
    </row>
    <row r="58" spans="1:11" ht="21" customHeight="1">
      <c r="A58" s="302" t="s">
        <v>275</v>
      </c>
      <c r="B58" s="373">
        <f>SUM('様式７(新規分)（入力不要）:様式７（継続分）（入力不要）'!B58)</f>
        <v>0</v>
      </c>
      <c r="C58" s="374">
        <f>SUM('様式７(新規分)（入力不要）:様式７（継続分）（入力不要）'!C58)</f>
        <v>0</v>
      </c>
      <c r="D58" s="375">
        <f>SUM('様式７(新規分)（入力不要）:様式７（継続分）（入力不要）'!D58)</f>
        <v>0</v>
      </c>
      <c r="E58" s="376">
        <f>SUM('様式７(新規分)（入力不要）:様式７（継続分）（入力不要）'!E58)</f>
        <v>0</v>
      </c>
      <c r="F58" s="374">
        <f>SUM('様式７(新規分)（入力不要）:様式７（継続分）（入力不要）'!F58)</f>
        <v>0</v>
      </c>
      <c r="G58" s="377">
        <f>SUM('様式７(新規分)（入力不要）:様式７（継続分）（入力不要）'!G58)</f>
        <v>0</v>
      </c>
      <c r="H58" s="373">
        <f>SUM('様式７(新規分)（入力不要）:様式７（継続分）（入力不要）'!H58)</f>
        <v>0</v>
      </c>
      <c r="I58" s="375">
        <f>SUM('様式７(新規分)（入力不要）:様式７（継続分）（入力不要）'!I58)</f>
        <v>0</v>
      </c>
      <c r="J58" s="378">
        <f>SUM('様式７(新規分)（入力不要）:様式７（継続分）（入力不要）'!J58)</f>
        <v>0</v>
      </c>
      <c r="K58" s="379">
        <f>SUM('様式７(新規分)（入力不要）:様式７（継続分）（入力不要）'!K58)</f>
        <v>0</v>
      </c>
    </row>
    <row r="59" spans="1:11" ht="21" customHeight="1">
      <c r="A59" s="302" t="s">
        <v>276</v>
      </c>
      <c r="B59" s="373">
        <f>SUM('様式７(新規分)（入力不要）:様式７（継続分）（入力不要）'!B59)</f>
        <v>0</v>
      </c>
      <c r="C59" s="374">
        <f>SUM('様式７(新規分)（入力不要）:様式７（継続分）（入力不要）'!C59)</f>
        <v>0</v>
      </c>
      <c r="D59" s="375">
        <f>SUM('様式７(新規分)（入力不要）:様式７（継続分）（入力不要）'!D59)</f>
        <v>0</v>
      </c>
      <c r="E59" s="376">
        <f>SUM('様式７(新規分)（入力不要）:様式７（継続分）（入力不要）'!E59)</f>
        <v>0</v>
      </c>
      <c r="F59" s="374">
        <f>SUM('様式７(新規分)（入力不要）:様式７（継続分）（入力不要）'!F59)</f>
        <v>0</v>
      </c>
      <c r="G59" s="377">
        <f>SUM('様式７(新規分)（入力不要）:様式７（継続分）（入力不要）'!G59)</f>
        <v>0</v>
      </c>
      <c r="H59" s="373">
        <f>SUM('様式７(新規分)（入力不要）:様式７（継続分）（入力不要）'!H59)</f>
        <v>0</v>
      </c>
      <c r="I59" s="375">
        <f>SUM('様式７(新規分)（入力不要）:様式７（継続分）（入力不要）'!I59)</f>
        <v>0</v>
      </c>
      <c r="J59" s="378">
        <f>SUM('様式７(新規分)（入力不要）:様式７（継続分）（入力不要）'!J59)</f>
        <v>0</v>
      </c>
      <c r="K59" s="379">
        <f>SUM('様式７(新規分)（入力不要）:様式７（継続分）（入力不要）'!K59)</f>
        <v>0</v>
      </c>
    </row>
    <row r="60" spans="1:11" ht="21" customHeight="1">
      <c r="A60" s="302" t="s">
        <v>277</v>
      </c>
      <c r="B60" s="373">
        <f>SUM('様式７(新規分)（入力不要）:様式７（継続分）（入力不要）'!B60)</f>
        <v>0</v>
      </c>
      <c r="C60" s="374">
        <f>SUM('様式７(新規分)（入力不要）:様式７（継続分）（入力不要）'!C60)</f>
        <v>0</v>
      </c>
      <c r="D60" s="375">
        <f>SUM('様式７(新規分)（入力不要）:様式７（継続分）（入力不要）'!D60)</f>
        <v>0</v>
      </c>
      <c r="E60" s="376">
        <f>SUM('様式７(新規分)（入力不要）:様式７（継続分）（入力不要）'!E60)</f>
        <v>0</v>
      </c>
      <c r="F60" s="374">
        <f>SUM('様式７(新規分)（入力不要）:様式７（継続分）（入力不要）'!F60)</f>
        <v>0</v>
      </c>
      <c r="G60" s="377">
        <f>SUM('様式７(新規分)（入力不要）:様式７（継続分）（入力不要）'!G60)</f>
        <v>0</v>
      </c>
      <c r="H60" s="373">
        <f>SUM('様式７(新規分)（入力不要）:様式７（継続分）（入力不要）'!H60)</f>
        <v>0</v>
      </c>
      <c r="I60" s="375">
        <f>SUM('様式７(新規分)（入力不要）:様式７（継続分）（入力不要）'!I60)</f>
        <v>0</v>
      </c>
      <c r="J60" s="378">
        <f>SUM('様式７(新規分)（入力不要）:様式７（継続分）（入力不要）'!J60)</f>
        <v>0</v>
      </c>
      <c r="K60" s="379">
        <f>SUM('様式７(新規分)（入力不要）:様式７（継続分）（入力不要）'!K60)</f>
        <v>0</v>
      </c>
    </row>
    <row r="61" spans="1:11" ht="21" customHeight="1" thickBot="1">
      <c r="A61" s="292" t="s">
        <v>278</v>
      </c>
      <c r="B61" s="380">
        <f>SUM('様式７(新規分)（入力不要）:様式７（継続分）（入力不要）'!B61)</f>
        <v>0</v>
      </c>
      <c r="C61" s="381">
        <f>SUM('様式７(新規分)（入力不要）:様式７（継続分）（入力不要）'!C61)</f>
        <v>0</v>
      </c>
      <c r="D61" s="382">
        <f>SUM('様式７(新規分)（入力不要）:様式７（継続分）（入力不要）'!D61)</f>
        <v>0</v>
      </c>
      <c r="E61" s="383">
        <f>SUM('様式７(新規分)（入力不要）:様式７（継続分）（入力不要）'!E61)</f>
        <v>0</v>
      </c>
      <c r="F61" s="381">
        <f>SUM('様式７(新規分)（入力不要）:様式７（継続分）（入力不要）'!F61)</f>
        <v>0</v>
      </c>
      <c r="G61" s="384">
        <f>SUM('様式７(新規分)（入力不要）:様式７（継続分）（入力不要）'!G61)</f>
        <v>0</v>
      </c>
      <c r="H61" s="380">
        <f>SUM('様式７(新規分)（入力不要）:様式７（継続分）（入力不要）'!H61)</f>
        <v>0</v>
      </c>
      <c r="I61" s="382">
        <f>SUM('様式７(新規分)（入力不要）:様式７（継続分）（入力不要）'!I61)</f>
        <v>0</v>
      </c>
      <c r="J61" s="385">
        <f>SUM('様式７(新規分)（入力不要）:様式７（継続分）（入力不要）'!J61)</f>
        <v>0</v>
      </c>
      <c r="K61" s="386">
        <f>SUM('様式７(新規分)（入力不要）:様式７（継続分）（入力不要）'!K61)</f>
        <v>0</v>
      </c>
    </row>
    <row r="62" spans="1:11" ht="21" customHeight="1" thickBot="1">
      <c r="A62" s="277" t="s">
        <v>279</v>
      </c>
      <c r="B62" s="387">
        <f>SUM('様式７(新規分)（入力不要）:様式７（継続分）（入力不要）'!B62)</f>
        <v>0</v>
      </c>
      <c r="C62" s="388">
        <f>SUM('様式７(新規分)（入力不要）:様式７（継続分）（入力不要）'!C62)</f>
        <v>0</v>
      </c>
      <c r="D62" s="389">
        <f>SUM('様式７(新規分)（入力不要）:様式７（継続分）（入力不要）'!D62)</f>
        <v>0</v>
      </c>
      <c r="E62" s="390">
        <f>SUM('様式７(新規分)（入力不要）:様式７（継続分）（入力不要）'!E62)</f>
        <v>0</v>
      </c>
      <c r="F62" s="388">
        <f>SUM('様式７(新規分)（入力不要）:様式７（継続分）（入力不要）'!F62)</f>
        <v>0</v>
      </c>
      <c r="G62" s="391">
        <f>SUM('様式７(新規分)（入力不要）:様式７（継続分）（入力不要）'!G62)</f>
        <v>0</v>
      </c>
      <c r="H62" s="387">
        <f>SUM('様式７(新規分)（入力不要）:様式７（継続分）（入力不要）'!H62)</f>
        <v>0</v>
      </c>
      <c r="I62" s="389">
        <f>SUM('様式７(新規分)（入力不要）:様式７（継続分）（入力不要）'!I62)</f>
        <v>0</v>
      </c>
      <c r="J62" s="390">
        <f>SUM('様式７(新規分)（入力不要）:様式７（継続分）（入力不要）'!J62)</f>
        <v>0</v>
      </c>
      <c r="K62" s="389">
        <f>SUM('様式７(新規分)（入力不要）:様式７（継続分）（入力不要）'!K62)</f>
        <v>0</v>
      </c>
    </row>
    <row r="63" spans="1:11" ht="21" customHeight="1" thickBot="1">
      <c r="A63" s="277" t="s">
        <v>280</v>
      </c>
      <c r="B63" s="360">
        <f>SUM('様式７(新規分)（入力不要）:様式７（継続分）（入力不要）'!B63)</f>
        <v>0</v>
      </c>
      <c r="C63" s="361">
        <f>SUM('様式７(新規分)（入力不要）:様式７（継続分）（入力不要）'!C63)</f>
        <v>0</v>
      </c>
      <c r="D63" s="362">
        <f>SUM('様式７(新規分)（入力不要）:様式７（継続分）（入力不要）'!D63)</f>
        <v>0</v>
      </c>
      <c r="E63" s="363">
        <f>SUM('様式７(新規分)（入力不要）:様式７（継続分）（入力不要）'!E63)</f>
        <v>0</v>
      </c>
      <c r="F63" s="361">
        <f>SUM('様式７(新規分)（入力不要）:様式７（継続分）（入力不要）'!F63)</f>
        <v>0</v>
      </c>
      <c r="G63" s="364">
        <f>SUM('様式７(新規分)（入力不要）:様式７（継続分）（入力不要）'!G63)</f>
        <v>0</v>
      </c>
      <c r="H63" s="360">
        <f>SUM('様式７(新規分)（入力不要）:様式７（継続分）（入力不要）'!H63)</f>
        <v>0</v>
      </c>
      <c r="I63" s="362">
        <f>SUM('様式７(新規分)（入力不要）:様式７（継続分）（入力不要）'!I63)</f>
        <v>0</v>
      </c>
      <c r="J63" s="390">
        <f>SUM('様式７(新規分)（入力不要）:様式７（継続分）（入力不要）'!J63)</f>
        <v>0</v>
      </c>
      <c r="K63" s="389">
        <f>SUM('様式７(新規分)（入力不要）:様式７（継続分）（入力不要）'!K63)</f>
        <v>0</v>
      </c>
    </row>
    <row r="64" spans="1:11" s="365" customFormat="1" ht="21" customHeight="1" thickBot="1">
      <c r="A64" s="392" t="s">
        <v>281</v>
      </c>
      <c r="B64" s="393">
        <f>SUM('様式７(新規分)（入力不要）:様式７（継続分）（入力不要）'!B64)</f>
        <v>0</v>
      </c>
      <c r="C64" s="394">
        <f>SUM('様式７(新規分)（入力不要）:様式７（継続分）（入力不要）'!C64)</f>
        <v>0</v>
      </c>
      <c r="D64" s="395">
        <f>SUM('様式７(新規分)（入力不要）:様式７（継続分）（入力不要）'!D64)</f>
        <v>0</v>
      </c>
      <c r="E64" s="396">
        <f>SUM('様式７(新規分)（入力不要）:様式７（継続分）（入力不要）'!E64)</f>
        <v>0</v>
      </c>
      <c r="F64" s="394">
        <f>SUM('様式７(新規分)（入力不要）:様式７（継続分）（入力不要）'!F64)</f>
        <v>0</v>
      </c>
      <c r="G64" s="397">
        <f>SUM('様式７(新規分)（入力不要）:様式７（継続分）（入力不要）'!G64)</f>
        <v>0</v>
      </c>
      <c r="H64" s="393">
        <f>SUM('様式７(新規分)（入力不要）:様式７（継続分）（入力不要）'!H64)</f>
        <v>0</v>
      </c>
      <c r="I64" s="395">
        <f>SUM('様式７(新規分)（入力不要）:様式７（継続分）（入力不要）'!I64)</f>
        <v>0</v>
      </c>
      <c r="J64" s="396">
        <f>SUM('様式７(新規分)（入力不要）:様式７（継続分）（入力不要）'!J64)</f>
        <v>0</v>
      </c>
      <c r="K64" s="395">
        <f>SUM('様式７(新規分)（入力不要）:様式７（継続分）（入力不要）'!K64)</f>
        <v>0</v>
      </c>
    </row>
    <row r="65" spans="1:1">
      <c r="A65" s="270"/>
    </row>
  </sheetData>
  <sheetProtection sheet="1" objects="1" scenarios="1" selectLockedCells="1"/>
  <mergeCells count="14">
    <mergeCell ref="F8:F9"/>
    <mergeCell ref="H8:H9"/>
    <mergeCell ref="J8:J9"/>
    <mergeCell ref="K8:K9"/>
    <mergeCell ref="A2:K2"/>
    <mergeCell ref="A3:K3"/>
    <mergeCell ref="A6:A9"/>
    <mergeCell ref="B6:D7"/>
    <mergeCell ref="E6:G7"/>
    <mergeCell ref="H6:I7"/>
    <mergeCell ref="J6:K7"/>
    <mergeCell ref="B8:B9"/>
    <mergeCell ref="C8:C9"/>
    <mergeCell ref="E8:E9"/>
  </mergeCells>
  <phoneticPr fontId="4"/>
  <pageMargins left="0.59055118110236227" right="0.59055118110236227" top="0.39370078740157483" bottom="0.39370078740157483" header="0.51181102362204722" footer="0.51181102362204722"/>
  <pageSetup paperSize="9" scale="6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26</vt:i4>
      </vt:variant>
    </vt:vector>
  </HeadingPairs>
  <TitlesOfParts>
    <vt:vector size="37" baseType="lpstr">
      <vt:lpstr>リスト兼マスタ</vt:lpstr>
      <vt:lpstr>様式１－１（新規分）</vt:lpstr>
      <vt:lpstr>様式１－２（継続分）</vt:lpstr>
      <vt:lpstr>様式２</vt:lpstr>
      <vt:lpstr>様式３（入力不要）</vt:lpstr>
      <vt:lpstr>様式４</vt:lpstr>
      <vt:lpstr>様式５（産地競争力の強化）</vt:lpstr>
      <vt:lpstr>様式６（食品流通のグローバル化）</vt:lpstr>
      <vt:lpstr>様式７(新規分)（入力不要）</vt:lpstr>
      <vt:lpstr>様式７（継続分）（入力不要）</vt:lpstr>
      <vt:lpstr>様式７（合計）（入力不要）</vt:lpstr>
      <vt:lpstr>'様式１－１（新規分）'!Print_Area</vt:lpstr>
      <vt:lpstr>'様式１－２（継続分）'!Print_Area</vt:lpstr>
      <vt:lpstr>様式２!Print_Area</vt:lpstr>
      <vt:lpstr>'様式３（入力不要）'!Print_Area</vt:lpstr>
      <vt:lpstr>様式４!Print_Area</vt:lpstr>
      <vt:lpstr>'様式５（産地競争力の強化）'!Print_Area</vt:lpstr>
      <vt:lpstr>'様式６（食品流通のグローバル化）'!Print_Area</vt:lpstr>
      <vt:lpstr>'様式７（継続分）（入力不要）'!Print_Area</vt:lpstr>
      <vt:lpstr>'様式７（合計）（入力不要）'!Print_Area</vt:lpstr>
      <vt:lpstr>'様式７(新規分)（入力不要）'!Print_Area</vt:lpstr>
      <vt:lpstr>沖縄</vt:lpstr>
      <vt:lpstr>管理局</vt:lpstr>
      <vt:lpstr>関東</vt:lpstr>
      <vt:lpstr>近畿</vt:lpstr>
      <vt:lpstr>九州</vt:lpstr>
      <vt:lpstr>耕種作物産地基幹施設整備</vt:lpstr>
      <vt:lpstr>産地競争力の強化及び輸出拡大に向けた広域集荷環境の整備</vt:lpstr>
      <vt:lpstr>食品流通のグローバル化</vt:lpstr>
      <vt:lpstr>新規</vt:lpstr>
      <vt:lpstr>中四国</vt:lpstr>
      <vt:lpstr>東海</vt:lpstr>
      <vt:lpstr>東北</vt:lpstr>
      <vt:lpstr>農産物の輸出拡大に向けた広域集荷環境の整備</vt:lpstr>
      <vt:lpstr>農産物等の輸出拡大に向けた卸売市場施設等の整備</vt:lpstr>
      <vt:lpstr>北陸</vt:lpstr>
      <vt:lpstr>本省</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峯岸 一恵(MINEGISHI Kazue)</cp:lastModifiedBy>
  <cp:lastPrinted>2024-12-03T08:44:51Z</cp:lastPrinted>
  <dcterms:created xsi:type="dcterms:W3CDTF">2006-01-30T04:29:12Z</dcterms:created>
  <dcterms:modified xsi:type="dcterms:W3CDTF">2024-12-04T04:14:06Z</dcterms:modified>
</cp:coreProperties>
</file>