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20853\Desktop\"/>
    </mc:Choice>
  </mc:AlternateContent>
  <bookViews>
    <workbookView xWindow="0" yWindow="0" windowWidth="23040" windowHeight="9096"/>
  </bookViews>
  <sheets>
    <sheet name="Ⅲ_データ編（表紙）" sheetId="71" r:id="rId1"/>
    <sheet name="１_市町村別対象者数" sheetId="47" r:id="rId2"/>
    <sheet name="２_項目別集計" sheetId="48" r:id="rId3"/>
  </sheets>
  <definedNames>
    <definedName name="_xlnm._FilterDatabase" localSheetId="1" hidden="1">'１_市町村別対象者数'!$A$4:$N$46</definedName>
    <definedName name="_xlnm._FilterDatabase" localSheetId="2" hidden="1">'２_項目別集計'!$B$1:$B$275</definedName>
    <definedName name="_xlnm.Print_Area" localSheetId="1">'１_市町村別対象者数'!$A$1:$N$46</definedName>
    <definedName name="_xlnm.Print_Area" localSheetId="2">'２_項目別集計'!$A$1:$I$277</definedName>
    <definedName name="_xlnm.Print_Area" localSheetId="0">'Ⅲ_データ編（表紙）'!$A$1:$I$58</definedName>
  </definedNames>
  <calcPr calcId="162913"/>
</workbook>
</file>

<file path=xl/calcChain.xml><?xml version="1.0" encoding="utf-8"?>
<calcChain xmlns="http://schemas.openxmlformats.org/spreadsheetml/2006/main">
  <c r="D220" i="48" l="1"/>
  <c r="D219" i="48"/>
  <c r="D255" i="48"/>
  <c r="D254" i="48"/>
  <c r="D238" i="48"/>
  <c r="D185" i="48" l="1"/>
  <c r="E186" i="48" l="1"/>
  <c r="E187" i="48"/>
  <c r="E266" i="48" l="1"/>
  <c r="C266" i="48"/>
  <c r="G265" i="48"/>
  <c r="G264" i="48"/>
  <c r="G263" i="48"/>
  <c r="C231" i="48"/>
  <c r="E231" i="48"/>
  <c r="G230" i="48"/>
  <c r="G229" i="48"/>
  <c r="G228" i="48"/>
  <c r="G196" i="48"/>
  <c r="G231" i="48" l="1"/>
  <c r="F170" i="48" l="1"/>
  <c r="E170" i="48"/>
  <c r="F159" i="48"/>
  <c r="E159" i="48"/>
  <c r="F144" i="48"/>
  <c r="E144" i="48"/>
  <c r="E133" i="48"/>
  <c r="F133" i="48"/>
  <c r="H160" i="48" l="1"/>
  <c r="I160" i="48"/>
  <c r="F14" i="48"/>
  <c r="E14" i="48"/>
  <c r="D178" i="48"/>
  <c r="D177" i="48"/>
  <c r="D176" i="48"/>
  <c r="D175" i="48"/>
  <c r="D174" i="48"/>
  <c r="D173" i="48"/>
  <c r="D172" i="48"/>
  <c r="D171" i="48"/>
  <c r="I178" i="48"/>
  <c r="H178" i="48"/>
  <c r="D167" i="48"/>
  <c r="D166" i="48"/>
  <c r="D165" i="48"/>
  <c r="D164" i="48"/>
  <c r="D163" i="48"/>
  <c r="D162" i="48"/>
  <c r="D161" i="48"/>
  <c r="D160" i="48"/>
  <c r="I167" i="48"/>
  <c r="H167" i="48"/>
  <c r="D152" i="48"/>
  <c r="D151" i="48"/>
  <c r="D150" i="48"/>
  <c r="D149" i="48"/>
  <c r="D148" i="48"/>
  <c r="D147" i="48"/>
  <c r="D146" i="48"/>
  <c r="D145" i="48"/>
  <c r="I152" i="48"/>
  <c r="H152" i="48"/>
  <c r="D141" i="48"/>
  <c r="D140" i="48"/>
  <c r="D139" i="48"/>
  <c r="D138" i="48"/>
  <c r="D137" i="48"/>
  <c r="D136" i="48"/>
  <c r="D135" i="48"/>
  <c r="D134" i="48"/>
  <c r="D126" i="48"/>
  <c r="D125" i="48"/>
  <c r="D124" i="48"/>
  <c r="F123" i="48"/>
  <c r="E123" i="48"/>
  <c r="D120" i="48"/>
  <c r="D119" i="48"/>
  <c r="D118" i="48"/>
  <c r="F117" i="48"/>
  <c r="E117" i="48"/>
  <c r="D108" i="48"/>
  <c r="D107" i="48"/>
  <c r="D106" i="48"/>
  <c r="D105" i="48"/>
  <c r="F104" i="48"/>
  <c r="E104" i="48"/>
  <c r="D101" i="48"/>
  <c r="D100" i="48"/>
  <c r="D99" i="48"/>
  <c r="D98" i="48"/>
  <c r="F97" i="48"/>
  <c r="E97" i="48"/>
  <c r="D90" i="48"/>
  <c r="D89" i="48"/>
  <c r="F88" i="48"/>
  <c r="E88" i="48"/>
  <c r="D85" i="48"/>
  <c r="D84" i="48"/>
  <c r="F83" i="48"/>
  <c r="E83" i="48"/>
  <c r="D75" i="48"/>
  <c r="D74" i="48"/>
  <c r="D73" i="48"/>
  <c r="D72" i="48"/>
  <c r="D71" i="48"/>
  <c r="D70" i="48"/>
  <c r="D69" i="48"/>
  <c r="D68" i="48"/>
  <c r="D67" i="48"/>
  <c r="F66" i="48"/>
  <c r="E66" i="48"/>
  <c r="D60" i="48"/>
  <c r="D59" i="48"/>
  <c r="F58" i="48"/>
  <c r="E58" i="48"/>
  <c r="D51" i="48"/>
  <c r="D50" i="48"/>
  <c r="D49" i="48"/>
  <c r="D48" i="48"/>
  <c r="F47" i="48"/>
  <c r="E47" i="48"/>
  <c r="D44" i="48"/>
  <c r="D43" i="48"/>
  <c r="D42" i="48"/>
  <c r="D41" i="48"/>
  <c r="F40" i="48"/>
  <c r="I41" i="48" s="1"/>
  <c r="E40" i="48"/>
  <c r="D33" i="48"/>
  <c r="D32" i="48"/>
  <c r="D31" i="48"/>
  <c r="F30" i="48"/>
  <c r="I33" i="48" s="1"/>
  <c r="E30" i="48"/>
  <c r="D27" i="48"/>
  <c r="D26" i="48"/>
  <c r="D25" i="48"/>
  <c r="F24" i="48"/>
  <c r="E24" i="48"/>
  <c r="H25" i="48" s="1"/>
  <c r="F16" i="48"/>
  <c r="E16" i="48"/>
  <c r="F15" i="48"/>
  <c r="E15" i="48"/>
  <c r="D13" i="48"/>
  <c r="D12" i="48"/>
  <c r="D11" i="48"/>
  <c r="D10" i="48"/>
  <c r="D9" i="48"/>
  <c r="D8" i="48"/>
  <c r="F7" i="48"/>
  <c r="E7" i="48"/>
  <c r="H41" i="48" l="1"/>
  <c r="H33" i="48"/>
  <c r="I42" i="48"/>
  <c r="I48" i="48"/>
  <c r="I60" i="48"/>
  <c r="H90" i="48"/>
  <c r="I101" i="48"/>
  <c r="H27" i="48"/>
  <c r="D66" i="48"/>
  <c r="G73" i="48" s="1"/>
  <c r="H59" i="48"/>
  <c r="H85" i="48"/>
  <c r="I119" i="48"/>
  <c r="I25" i="48"/>
  <c r="H99" i="48"/>
  <c r="H106" i="48"/>
  <c r="I125" i="48"/>
  <c r="G266" i="48"/>
  <c r="D218" i="48"/>
  <c r="D213" i="48"/>
  <c r="D243" i="48"/>
  <c r="H75" i="48"/>
  <c r="H67" i="48"/>
  <c r="H70" i="48"/>
  <c r="I71" i="48"/>
  <c r="I67" i="48"/>
  <c r="D133" i="48"/>
  <c r="H8" i="48"/>
  <c r="I12" i="48"/>
  <c r="D30" i="48"/>
  <c r="D47" i="48"/>
  <c r="D15" i="48"/>
  <c r="D208" i="48"/>
  <c r="D203" i="48"/>
  <c r="D170" i="48"/>
  <c r="D159" i="48"/>
  <c r="D144" i="48"/>
  <c r="I141" i="48"/>
  <c r="I134" i="48"/>
  <c r="H141" i="48"/>
  <c r="H134" i="48"/>
  <c r="I59" i="48"/>
  <c r="H68" i="48"/>
  <c r="H44" i="48"/>
  <c r="H42" i="48"/>
  <c r="I32" i="48"/>
  <c r="H120" i="48"/>
  <c r="I120" i="48"/>
  <c r="I171" i="48"/>
  <c r="H118" i="48"/>
  <c r="D253" i="48"/>
  <c r="I118" i="48"/>
  <c r="I177" i="48"/>
  <c r="I174" i="48"/>
  <c r="H73" i="48"/>
  <c r="H136" i="48"/>
  <c r="H150" i="48"/>
  <c r="H165" i="48"/>
  <c r="H71" i="48"/>
  <c r="H74" i="48"/>
  <c r="H105" i="48"/>
  <c r="H124" i="48"/>
  <c r="H173" i="48"/>
  <c r="H176" i="48"/>
  <c r="H147" i="48"/>
  <c r="H43" i="48"/>
  <c r="H151" i="48"/>
  <c r="D248" i="48"/>
  <c r="H139" i="48"/>
  <c r="H162" i="48"/>
  <c r="H16" i="48"/>
  <c r="H119" i="48"/>
  <c r="H137" i="48"/>
  <c r="H140" i="48"/>
  <c r="H145" i="48"/>
  <c r="H148" i="48"/>
  <c r="H163" i="48"/>
  <c r="H166" i="48"/>
  <c r="I16" i="48"/>
  <c r="H32" i="48"/>
  <c r="I137" i="48"/>
  <c r="I140" i="48"/>
  <c r="I145" i="48"/>
  <c r="I148" i="48"/>
  <c r="I151" i="48"/>
  <c r="I163" i="48"/>
  <c r="I166" i="48"/>
  <c r="H171" i="48"/>
  <c r="H174" i="48"/>
  <c r="H177" i="48"/>
  <c r="I27" i="48"/>
  <c r="H26" i="48"/>
  <c r="I14" i="48"/>
  <c r="I8" i="48"/>
  <c r="I15" i="48"/>
  <c r="H11" i="48"/>
  <c r="H10" i="48"/>
  <c r="H13" i="48"/>
  <c r="H15" i="48"/>
  <c r="H14" i="48"/>
  <c r="H9" i="48"/>
  <c r="H12" i="48"/>
  <c r="I50" i="48"/>
  <c r="D58" i="48"/>
  <c r="H31" i="48"/>
  <c r="I73" i="48"/>
  <c r="I70" i="48"/>
  <c r="I72" i="48"/>
  <c r="H84" i="48"/>
  <c r="H89" i="48"/>
  <c r="H98" i="48"/>
  <c r="H100" i="48"/>
  <c r="D104" i="48"/>
  <c r="D273" i="48"/>
  <c r="E274" i="48" s="1"/>
  <c r="I11" i="48"/>
  <c r="D117" i="48"/>
  <c r="D24" i="48"/>
  <c r="G25" i="48" s="1"/>
  <c r="H49" i="48"/>
  <c r="H51" i="48"/>
  <c r="I10" i="48"/>
  <c r="I13" i="48"/>
  <c r="I26" i="48"/>
  <c r="I31" i="48"/>
  <c r="I43" i="48"/>
  <c r="I49" i="48"/>
  <c r="I51" i="48"/>
  <c r="I68" i="48"/>
  <c r="I74" i="48"/>
  <c r="I84" i="48"/>
  <c r="I89" i="48"/>
  <c r="I100" i="48"/>
  <c r="I98" i="48"/>
  <c r="H107" i="48"/>
  <c r="H108" i="48"/>
  <c r="H125" i="48"/>
  <c r="H126" i="48"/>
  <c r="D7" i="48"/>
  <c r="D16" i="48"/>
  <c r="D40" i="48"/>
  <c r="D83" i="48"/>
  <c r="D88" i="48"/>
  <c r="D97" i="48"/>
  <c r="I126" i="48"/>
  <c r="I124" i="48"/>
  <c r="D123" i="48"/>
  <c r="H50" i="48"/>
  <c r="I44" i="48"/>
  <c r="D14" i="48"/>
  <c r="I107" i="48"/>
  <c r="I108" i="48"/>
  <c r="I105" i="48"/>
  <c r="I9" i="48"/>
  <c r="H48" i="48"/>
  <c r="H60" i="48"/>
  <c r="I69" i="48"/>
  <c r="I75" i="48"/>
  <c r="I85" i="48"/>
  <c r="I90" i="48"/>
  <c r="I99" i="48"/>
  <c r="H101" i="48"/>
  <c r="I106" i="48"/>
  <c r="I136" i="48"/>
  <c r="I139" i="48"/>
  <c r="I147" i="48"/>
  <c r="I150" i="48"/>
  <c r="I162" i="48"/>
  <c r="I165" i="48"/>
  <c r="I173" i="48"/>
  <c r="I176" i="48"/>
  <c r="H69" i="48"/>
  <c r="H72" i="48"/>
  <c r="H135" i="48"/>
  <c r="H138" i="48"/>
  <c r="H146" i="48"/>
  <c r="H149" i="48"/>
  <c r="H161" i="48"/>
  <c r="H164" i="48"/>
  <c r="H172" i="48"/>
  <c r="H175" i="48"/>
  <c r="I135" i="48"/>
  <c r="I138" i="48"/>
  <c r="I146" i="48"/>
  <c r="I149" i="48"/>
  <c r="I161" i="48"/>
  <c r="I164" i="48"/>
  <c r="I172" i="48"/>
  <c r="I175" i="48"/>
  <c r="G41" i="48" l="1"/>
  <c r="G160" i="48"/>
  <c r="G118" i="48"/>
  <c r="G68" i="48"/>
  <c r="E220" i="48"/>
  <c r="E215" i="48"/>
  <c r="G75" i="48"/>
  <c r="G72" i="48"/>
  <c r="G67" i="48"/>
  <c r="G69" i="48"/>
  <c r="G74" i="48"/>
  <c r="G70" i="48"/>
  <c r="G71" i="48"/>
  <c r="E219" i="48"/>
  <c r="E254" i="48"/>
  <c r="G135" i="48"/>
  <c r="G175" i="48"/>
  <c r="G51" i="48"/>
  <c r="G99" i="48"/>
  <c r="E205" i="48"/>
  <c r="G32" i="48"/>
  <c r="E209" i="48"/>
  <c r="G161" i="48"/>
  <c r="G85" i="48"/>
  <c r="G108" i="48"/>
  <c r="E210" i="48"/>
  <c r="G126" i="48"/>
  <c r="E214" i="48"/>
  <c r="E244" i="48"/>
  <c r="E245" i="48"/>
  <c r="G172" i="48"/>
  <c r="G50" i="48"/>
  <c r="E255" i="48"/>
  <c r="G48" i="48"/>
  <c r="G31" i="48"/>
  <c r="G49" i="48"/>
  <c r="G33" i="48"/>
  <c r="E204" i="48"/>
  <c r="G134" i="48"/>
  <c r="G164" i="48"/>
  <c r="E249" i="48"/>
  <c r="G167" i="48"/>
  <c r="E250" i="48"/>
  <c r="E239" i="48"/>
  <c r="E240" i="48"/>
  <c r="G100" i="48"/>
  <c r="G8" i="48"/>
  <c r="G107" i="48"/>
  <c r="G44" i="48"/>
  <c r="G105" i="48"/>
  <c r="G141" i="48"/>
  <c r="G14" i="48"/>
  <c r="G11" i="48"/>
  <c r="G16" i="48"/>
  <c r="G120" i="48"/>
  <c r="G119" i="48"/>
  <c r="G177" i="48"/>
  <c r="G174" i="48"/>
  <c r="G171" i="48"/>
  <c r="G176" i="48"/>
  <c r="G173" i="48"/>
  <c r="G140" i="48"/>
  <c r="G137" i="48"/>
  <c r="G139" i="48"/>
  <c r="G136" i="48"/>
  <c r="G101" i="48"/>
  <c r="G98" i="48"/>
  <c r="G84" i="48"/>
  <c r="E275" i="48"/>
  <c r="G12" i="48"/>
  <c r="G42" i="48"/>
  <c r="G89" i="48"/>
  <c r="G151" i="48"/>
  <c r="G148" i="48"/>
  <c r="G145" i="48"/>
  <c r="G150" i="48"/>
  <c r="G147" i="48"/>
  <c r="G152" i="48"/>
  <c r="G60" i="48"/>
  <c r="G59" i="48"/>
  <c r="G125" i="48"/>
  <c r="G124" i="48"/>
  <c r="G149" i="48"/>
  <c r="G166" i="48"/>
  <c r="G163" i="48"/>
  <c r="G165" i="48"/>
  <c r="G162" i="48"/>
  <c r="G106" i="48"/>
  <c r="G9" i="48"/>
  <c r="G43" i="48"/>
  <c r="G26" i="48"/>
  <c r="G178" i="48"/>
  <c r="G90" i="48"/>
  <c r="G138" i="48"/>
  <c r="G10" i="48"/>
  <c r="G146" i="48"/>
  <c r="G27" i="48"/>
  <c r="G15" i="48"/>
  <c r="G13" i="48"/>
  <c r="I45" i="47" l="1"/>
  <c r="I44" i="47"/>
  <c r="I43" i="47"/>
  <c r="I42" i="47"/>
  <c r="I40" i="47"/>
  <c r="I39" i="47"/>
  <c r="I38" i="47"/>
  <c r="I37" i="47"/>
  <c r="I35" i="47"/>
  <c r="I34" i="47"/>
  <c r="I33" i="47"/>
  <c r="I32" i="47"/>
  <c r="I30" i="47"/>
  <c r="I29" i="47"/>
  <c r="I27" i="47"/>
  <c r="I26" i="47"/>
  <c r="I25" i="47"/>
  <c r="I23" i="47"/>
  <c r="I22" i="47"/>
  <c r="I20" i="47"/>
  <c r="I19" i="47"/>
  <c r="I17" i="47"/>
  <c r="I16" i="47"/>
  <c r="I15" i="47"/>
  <c r="I14" i="47"/>
  <c r="I12" i="47"/>
  <c r="I11" i="47"/>
  <c r="I10" i="47"/>
  <c r="I9" i="47"/>
  <c r="I8" i="47"/>
  <c r="I7" i="47"/>
  <c r="I6" i="47"/>
  <c r="I5" i="47"/>
  <c r="F45" i="47"/>
  <c r="F44" i="47"/>
  <c r="F43" i="47"/>
  <c r="F42" i="47"/>
  <c r="F40" i="47"/>
  <c r="F39" i="47"/>
  <c r="F38" i="47"/>
  <c r="F37" i="47"/>
  <c r="F35" i="47"/>
  <c r="F34" i="47"/>
  <c r="F33" i="47"/>
  <c r="F32" i="47"/>
  <c r="F30" i="47"/>
  <c r="F29" i="47"/>
  <c r="F27" i="47"/>
  <c r="F26" i="47"/>
  <c r="F25" i="47"/>
  <c r="F23" i="47"/>
  <c r="F22" i="47"/>
  <c r="F20" i="47"/>
  <c r="F19" i="47"/>
  <c r="F17" i="47"/>
  <c r="F16" i="47"/>
  <c r="F15" i="47"/>
  <c r="F14" i="47"/>
  <c r="F12" i="47"/>
  <c r="F11" i="47"/>
  <c r="F10" i="47"/>
  <c r="F9" i="47"/>
  <c r="F8" i="47"/>
  <c r="F7" i="47"/>
  <c r="F6" i="47"/>
  <c r="F5" i="47"/>
  <c r="C45" i="47"/>
  <c r="C44" i="47"/>
  <c r="C43" i="47"/>
  <c r="C42" i="47"/>
  <c r="C40" i="47"/>
  <c r="C39" i="47"/>
  <c r="C38" i="47"/>
  <c r="C37" i="47"/>
  <c r="C35" i="47"/>
  <c r="C34" i="47"/>
  <c r="C33" i="47"/>
  <c r="C32" i="47"/>
  <c r="C30" i="47"/>
  <c r="C29" i="47"/>
  <c r="C27" i="47"/>
  <c r="C26" i="47"/>
  <c r="C25" i="47"/>
  <c r="C23" i="47"/>
  <c r="C22" i="47"/>
  <c r="C20" i="47"/>
  <c r="C19" i="47"/>
  <c r="C17" i="47"/>
  <c r="C16" i="47"/>
  <c r="C15" i="47"/>
  <c r="C14" i="47"/>
  <c r="C12" i="47"/>
  <c r="C11" i="47"/>
  <c r="C10" i="47"/>
  <c r="C9" i="47"/>
  <c r="C8" i="47"/>
  <c r="C7" i="47"/>
  <c r="C6" i="47"/>
  <c r="C5" i="47"/>
  <c r="K46" i="47"/>
  <c r="J46" i="47"/>
  <c r="H46" i="47"/>
  <c r="G46" i="47"/>
  <c r="E46" i="47"/>
  <c r="D46" i="47"/>
  <c r="C46" i="47" s="1"/>
  <c r="N45" i="47"/>
  <c r="M45" i="47"/>
  <c r="N44" i="47"/>
  <c r="M44" i="47"/>
  <c r="N43" i="47"/>
  <c r="N42" i="47"/>
  <c r="M42" i="47"/>
  <c r="K41" i="47"/>
  <c r="J41" i="47"/>
  <c r="H41" i="47"/>
  <c r="G41" i="47"/>
  <c r="E41" i="47"/>
  <c r="D41" i="47"/>
  <c r="N40" i="47"/>
  <c r="M40" i="47"/>
  <c r="N39" i="47"/>
  <c r="M39" i="47"/>
  <c r="N38" i="47"/>
  <c r="N37" i="47"/>
  <c r="M37" i="47"/>
  <c r="K36" i="47"/>
  <c r="J36" i="47"/>
  <c r="H36" i="47"/>
  <c r="G36" i="47"/>
  <c r="E36" i="47"/>
  <c r="D36" i="47"/>
  <c r="N35" i="47"/>
  <c r="M35" i="47"/>
  <c r="N34" i="47"/>
  <c r="N33" i="47"/>
  <c r="M33" i="47"/>
  <c r="N32" i="47"/>
  <c r="M32" i="47"/>
  <c r="K31" i="47"/>
  <c r="J31" i="47"/>
  <c r="H31" i="47"/>
  <c r="G31" i="47"/>
  <c r="E31" i="47"/>
  <c r="D31" i="47"/>
  <c r="N30" i="47"/>
  <c r="M30" i="47"/>
  <c r="N29" i="47"/>
  <c r="M29" i="47"/>
  <c r="K28" i="47"/>
  <c r="J28" i="47"/>
  <c r="H28" i="47"/>
  <c r="G28" i="47"/>
  <c r="E28" i="47"/>
  <c r="D28" i="47"/>
  <c r="N27" i="47"/>
  <c r="N26" i="47"/>
  <c r="N25" i="47"/>
  <c r="K24" i="47"/>
  <c r="J24" i="47"/>
  <c r="H24" i="47"/>
  <c r="G24" i="47"/>
  <c r="E24" i="47"/>
  <c r="D24" i="47"/>
  <c r="N23" i="47"/>
  <c r="M23" i="47"/>
  <c r="N22" i="47"/>
  <c r="K21" i="47"/>
  <c r="J21" i="47"/>
  <c r="H21" i="47"/>
  <c r="G21" i="47"/>
  <c r="F21" i="47" s="1"/>
  <c r="E21" i="47"/>
  <c r="D21" i="47"/>
  <c r="N20" i="47"/>
  <c r="M20" i="47"/>
  <c r="N19" i="47"/>
  <c r="M19" i="47"/>
  <c r="K18" i="47"/>
  <c r="J18" i="47"/>
  <c r="H18" i="47"/>
  <c r="G18" i="47"/>
  <c r="E18" i="47"/>
  <c r="D18" i="47"/>
  <c r="N17" i="47"/>
  <c r="M17" i="47"/>
  <c r="N16" i="47"/>
  <c r="M16" i="47"/>
  <c r="N15" i="47"/>
  <c r="N14" i="47"/>
  <c r="M14" i="47"/>
  <c r="K13" i="47"/>
  <c r="J13" i="47"/>
  <c r="H13" i="47"/>
  <c r="G13" i="47"/>
  <c r="E13" i="47"/>
  <c r="D13" i="47"/>
  <c r="N12" i="47"/>
  <c r="M12" i="47"/>
  <c r="N11" i="47"/>
  <c r="M11" i="47"/>
  <c r="N10" i="47"/>
  <c r="M10" i="47"/>
  <c r="N9" i="47"/>
  <c r="M9" i="47"/>
  <c r="N8" i="47"/>
  <c r="M8" i="47"/>
  <c r="N7" i="47"/>
  <c r="N6" i="47"/>
  <c r="M6" i="47"/>
  <c r="N5" i="47"/>
  <c r="M5" i="47"/>
  <c r="I31" i="47" l="1"/>
  <c r="F41" i="47"/>
  <c r="I28" i="47"/>
  <c r="C31" i="47"/>
  <c r="F28" i="47"/>
  <c r="F18" i="47"/>
  <c r="C18" i="47"/>
  <c r="L40" i="47"/>
  <c r="I21" i="47"/>
  <c r="L19" i="47"/>
  <c r="L16" i="47"/>
  <c r="L30" i="47"/>
  <c r="L20" i="47"/>
  <c r="L14" i="47"/>
  <c r="L10" i="47"/>
  <c r="L44" i="47"/>
  <c r="L39" i="47"/>
  <c r="L32" i="47"/>
  <c r="L5" i="47"/>
  <c r="I46" i="47"/>
  <c r="L11" i="47"/>
  <c r="C24" i="47"/>
  <c r="L35" i="47"/>
  <c r="I36" i="47"/>
  <c r="L8" i="47"/>
  <c r="H4" i="47"/>
  <c r="I41" i="47"/>
  <c r="F46" i="47"/>
  <c r="L9" i="47"/>
  <c r="L12" i="47"/>
  <c r="I13" i="47"/>
  <c r="F24" i="47"/>
  <c r="C36" i="47"/>
  <c r="L37" i="47"/>
  <c r="L45" i="47"/>
  <c r="L6" i="47"/>
  <c r="L17" i="47"/>
  <c r="I18" i="47"/>
  <c r="C21" i="47"/>
  <c r="C28" i="47"/>
  <c r="L29" i="47"/>
  <c r="F31" i="47"/>
  <c r="L33" i="47"/>
  <c r="C41" i="47"/>
  <c r="L42" i="47"/>
  <c r="L23" i="47"/>
  <c r="I24" i="47"/>
  <c r="F36" i="47"/>
  <c r="K4" i="47"/>
  <c r="D4" i="47"/>
  <c r="N31" i="47"/>
  <c r="E4" i="47"/>
  <c r="G4" i="47"/>
  <c r="C13" i="47"/>
  <c r="F13" i="47"/>
  <c r="J4" i="47"/>
  <c r="N24" i="47"/>
  <c r="M34" i="47"/>
  <c r="L34" i="47" s="1"/>
  <c r="M21" i="47"/>
  <c r="M22" i="47"/>
  <c r="L22" i="47" s="1"/>
  <c r="N28" i="47"/>
  <c r="M38" i="47"/>
  <c r="L38" i="47" s="1"/>
  <c r="M7" i="47"/>
  <c r="L7" i="47" s="1"/>
  <c r="M15" i="47"/>
  <c r="L15" i="47" s="1"/>
  <c r="M43" i="47"/>
  <c r="L43" i="47" s="1"/>
  <c r="N13" i="47"/>
  <c r="M26" i="47"/>
  <c r="L26" i="47" s="1"/>
  <c r="N41" i="47"/>
  <c r="N46" i="47"/>
  <c r="M25" i="47"/>
  <c r="N18" i="47"/>
  <c r="N21" i="47"/>
  <c r="M27" i="47"/>
  <c r="L27" i="47" s="1"/>
  <c r="N36" i="47"/>
  <c r="M31" i="47"/>
  <c r="M36" i="47" l="1"/>
  <c r="L36" i="47" s="1"/>
  <c r="L31" i="47"/>
  <c r="F4" i="47"/>
  <c r="E157" i="48"/>
  <c r="E95" i="48"/>
  <c r="E131" i="48"/>
  <c r="E38" i="48"/>
  <c r="E115" i="48"/>
  <c r="E86" i="48"/>
  <c r="E22" i="48"/>
  <c r="C4" i="47"/>
  <c r="F81" i="48"/>
  <c r="E121" i="48"/>
  <c r="E56" i="48"/>
  <c r="E28" i="48"/>
  <c r="E168" i="48"/>
  <c r="E102" i="48"/>
  <c r="E5" i="48"/>
  <c r="E142" i="48"/>
  <c r="E45" i="48"/>
  <c r="E81" i="48"/>
  <c r="F157" i="48"/>
  <c r="F95" i="48"/>
  <c r="F131" i="48"/>
  <c r="F38" i="48"/>
  <c r="F115" i="48"/>
  <c r="F86" i="48"/>
  <c r="F22" i="48"/>
  <c r="F121" i="48"/>
  <c r="F56" i="48"/>
  <c r="F28" i="48"/>
  <c r="F142" i="48"/>
  <c r="F45" i="48"/>
  <c r="F168" i="48"/>
  <c r="F102" i="48"/>
  <c r="F5" i="48"/>
  <c r="L21" i="47"/>
  <c r="N4" i="47"/>
  <c r="M28" i="47"/>
  <c r="L28" i="47" s="1"/>
  <c r="L25" i="47"/>
  <c r="M24" i="47"/>
  <c r="L24" i="47" s="1"/>
  <c r="I4" i="47"/>
  <c r="M13" i="47"/>
  <c r="M18" i="47"/>
  <c r="L18" i="47" s="1"/>
  <c r="M41" i="47"/>
  <c r="L41" i="47" s="1"/>
  <c r="M46" i="47"/>
  <c r="L46" i="47" s="1"/>
  <c r="D211" i="48" l="1"/>
  <c r="D212" i="48" s="1"/>
  <c r="D246" i="48"/>
  <c r="D247" i="48" s="1"/>
  <c r="D206" i="48"/>
  <c r="D207" i="48" s="1"/>
  <c r="D241" i="48"/>
  <c r="D242" i="48" s="1"/>
  <c r="D183" i="48"/>
  <c r="D201" i="48"/>
  <c r="D202" i="48" s="1"/>
  <c r="D271" i="48"/>
  <c r="D272" i="48" s="1"/>
  <c r="D236" i="48"/>
  <c r="I168" i="48"/>
  <c r="I170" i="48"/>
  <c r="F169" i="48"/>
  <c r="I81" i="48"/>
  <c r="F82" i="48"/>
  <c r="I83" i="48"/>
  <c r="D131" i="48"/>
  <c r="H131" i="48"/>
  <c r="H133" i="48"/>
  <c r="E132" i="48"/>
  <c r="I22" i="48"/>
  <c r="F23" i="48"/>
  <c r="I24" i="48"/>
  <c r="I95" i="48"/>
  <c r="F96" i="48"/>
  <c r="I97" i="48"/>
  <c r="H102" i="48"/>
  <c r="D102" i="48"/>
  <c r="H104" i="48"/>
  <c r="E103" i="48"/>
  <c r="H22" i="48"/>
  <c r="D22" i="48"/>
  <c r="H24" i="48"/>
  <c r="E23" i="48"/>
  <c r="D95" i="48"/>
  <c r="H95" i="48"/>
  <c r="H97" i="48"/>
  <c r="E96" i="48"/>
  <c r="I45" i="48"/>
  <c r="I47" i="48"/>
  <c r="F46" i="48"/>
  <c r="I7" i="48"/>
  <c r="I5" i="48"/>
  <c r="F6" i="48"/>
  <c r="H168" i="48"/>
  <c r="D168" i="48"/>
  <c r="H170" i="48"/>
  <c r="E169" i="48"/>
  <c r="H86" i="48"/>
  <c r="D86" i="48"/>
  <c r="H88" i="48"/>
  <c r="E87" i="48"/>
  <c r="D157" i="48"/>
  <c r="H157" i="48"/>
  <c r="H159" i="48"/>
  <c r="E158" i="48"/>
  <c r="I56" i="48"/>
  <c r="F57" i="48"/>
  <c r="I58" i="48"/>
  <c r="I38" i="48"/>
  <c r="I40" i="48"/>
  <c r="F39" i="48"/>
  <c r="D56" i="48"/>
  <c r="H56" i="48"/>
  <c r="E57" i="48"/>
  <c r="H58" i="48"/>
  <c r="I121" i="48"/>
  <c r="I123" i="48"/>
  <c r="F122" i="48"/>
  <c r="I131" i="48"/>
  <c r="F132" i="48"/>
  <c r="I133" i="48"/>
  <c r="H121" i="48"/>
  <c r="D121" i="48"/>
  <c r="H123" i="48"/>
  <c r="E122" i="48"/>
  <c r="D38" i="48"/>
  <c r="H38" i="48"/>
  <c r="E39" i="48"/>
  <c r="H40" i="48"/>
  <c r="I142" i="48"/>
  <c r="F143" i="48"/>
  <c r="I144" i="48"/>
  <c r="D5" i="48"/>
  <c r="E6" i="48"/>
  <c r="H5" i="48"/>
  <c r="H7" i="48"/>
  <c r="I86" i="48"/>
  <c r="F87" i="48"/>
  <c r="I88" i="48"/>
  <c r="I157" i="48"/>
  <c r="I159" i="48"/>
  <c r="F158" i="48"/>
  <c r="H45" i="48"/>
  <c r="D45" i="48"/>
  <c r="E46" i="48"/>
  <c r="H47" i="48"/>
  <c r="I102" i="48"/>
  <c r="F103" i="48"/>
  <c r="I104" i="48"/>
  <c r="I28" i="48"/>
  <c r="I30" i="48"/>
  <c r="F29" i="48"/>
  <c r="I115" i="48"/>
  <c r="F116" i="48"/>
  <c r="I117" i="48"/>
  <c r="D81" i="48"/>
  <c r="H81" i="48"/>
  <c r="H83" i="48"/>
  <c r="E82" i="48"/>
  <c r="H142" i="48"/>
  <c r="D142" i="48"/>
  <c r="E143" i="48"/>
  <c r="H144" i="48"/>
  <c r="H28" i="48"/>
  <c r="D28" i="48"/>
  <c r="H30" i="48"/>
  <c r="E29" i="48"/>
  <c r="H115" i="48"/>
  <c r="D115" i="48"/>
  <c r="E116" i="48"/>
  <c r="H117" i="48"/>
  <c r="M4" i="47"/>
  <c r="L13" i="47"/>
  <c r="D237" i="48" l="1"/>
  <c r="D251" i="48"/>
  <c r="D252" i="48" s="1"/>
  <c r="D216" i="48"/>
  <c r="D217" i="48" s="1"/>
  <c r="E183" i="48"/>
  <c r="D184" i="48"/>
  <c r="E184" i="48" s="1"/>
  <c r="E185" i="48"/>
  <c r="L4" i="47"/>
  <c r="I143" i="48"/>
  <c r="H87" i="48"/>
  <c r="D87" i="48"/>
  <c r="G95" i="48"/>
  <c r="G97" i="48"/>
  <c r="I96" i="48"/>
  <c r="H132" i="48"/>
  <c r="D132" i="48"/>
  <c r="D116" i="48"/>
  <c r="I116" i="48"/>
  <c r="H46" i="48"/>
  <c r="D46" i="48"/>
  <c r="I169" i="48"/>
  <c r="G45" i="48"/>
  <c r="G47" i="48"/>
  <c r="H122" i="48"/>
  <c r="D122" i="48"/>
  <c r="I46" i="48"/>
  <c r="G102" i="48"/>
  <c r="G104" i="48"/>
  <c r="E236" i="48"/>
  <c r="E238" i="48"/>
  <c r="E246" i="48"/>
  <c r="E248" i="48"/>
  <c r="E271" i="48"/>
  <c r="E273" i="48"/>
  <c r="I122" i="48"/>
  <c r="E206" i="48"/>
  <c r="E208" i="48"/>
  <c r="G56" i="48"/>
  <c r="G58" i="48"/>
  <c r="H96" i="48"/>
  <c r="D96" i="48"/>
  <c r="G131" i="48"/>
  <c r="G133" i="48"/>
  <c r="G115" i="48"/>
  <c r="G117" i="48"/>
  <c r="G38" i="48"/>
  <c r="G40" i="48"/>
  <c r="I132" i="48"/>
  <c r="E211" i="48"/>
  <c r="E213" i="48"/>
  <c r="I82" i="48"/>
  <c r="H82" i="48"/>
  <c r="D82" i="48"/>
  <c r="G5" i="48"/>
  <c r="G7" i="48"/>
  <c r="H57" i="48"/>
  <c r="D57" i="48"/>
  <c r="H158" i="48"/>
  <c r="D158" i="48"/>
  <c r="G168" i="48"/>
  <c r="G170" i="48"/>
  <c r="H29" i="48"/>
  <c r="D29" i="48"/>
  <c r="E241" i="48"/>
  <c r="E243" i="48"/>
  <c r="G86" i="48"/>
  <c r="G88" i="48"/>
  <c r="H23" i="48"/>
  <c r="D23" i="48"/>
  <c r="D143" i="48"/>
  <c r="H143" i="48"/>
  <c r="G28" i="48"/>
  <c r="G30" i="48"/>
  <c r="G142" i="48"/>
  <c r="G144" i="48"/>
  <c r="G81" i="48"/>
  <c r="G83" i="48"/>
  <c r="I29" i="48"/>
  <c r="I103" i="48"/>
  <c r="I87" i="48"/>
  <c r="H39" i="48"/>
  <c r="D39" i="48"/>
  <c r="G121" i="48"/>
  <c r="G123" i="48"/>
  <c r="I57" i="48"/>
  <c r="G157" i="48"/>
  <c r="G159" i="48"/>
  <c r="I6" i="48"/>
  <c r="G22" i="48"/>
  <c r="G24" i="48"/>
  <c r="I23" i="48"/>
  <c r="D6" i="48"/>
  <c r="H6" i="48"/>
  <c r="D103" i="48"/>
  <c r="H103" i="48"/>
  <c r="H116" i="48"/>
  <c r="I158" i="48"/>
  <c r="E201" i="48"/>
  <c r="E203" i="48"/>
  <c r="I39" i="48"/>
  <c r="D169" i="48"/>
  <c r="H169" i="48"/>
  <c r="E242" i="48" l="1"/>
  <c r="G57" i="48"/>
  <c r="G96" i="48"/>
  <c r="G122" i="48"/>
  <c r="E237" i="48"/>
  <c r="G169" i="48"/>
  <c r="G143" i="48"/>
  <c r="G116" i="48"/>
  <c r="G46" i="48"/>
  <c r="G132" i="48"/>
  <c r="G29" i="48"/>
  <c r="G158" i="48"/>
  <c r="G6" i="48"/>
  <c r="G39" i="48"/>
  <c r="E251" i="48"/>
  <c r="E253" i="48"/>
  <c r="E247" i="48"/>
  <c r="E216" i="48"/>
  <c r="E218" i="48"/>
  <c r="G87" i="48"/>
  <c r="E272" i="48"/>
  <c r="G82" i="48"/>
  <c r="E202" i="48"/>
  <c r="G103" i="48"/>
  <c r="E212" i="48"/>
  <c r="E207" i="48"/>
  <c r="G23" i="48"/>
  <c r="E217" i="48" l="1"/>
  <c r="E252" i="48"/>
</calcChain>
</file>

<file path=xl/sharedStrings.xml><?xml version="1.0" encoding="utf-8"?>
<sst xmlns="http://schemas.openxmlformats.org/spreadsheetml/2006/main" count="421" uniqueCount="176">
  <si>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</si>
  <si>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</si>
  <si>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</si>
  <si>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やせすぎ</t>
    <phoneticPr fontId="5"/>
  </si>
  <si>
    <t>やせ</t>
    <phoneticPr fontId="5"/>
  </si>
  <si>
    <t>ふつう</t>
    <phoneticPr fontId="5"/>
  </si>
  <si>
    <t>それ以上</t>
    <rPh sb="2" eb="4">
      <t>イジョウ</t>
    </rPh>
    <phoneticPr fontId="5"/>
  </si>
  <si>
    <t>ない</t>
    <phoneticPr fontId="5"/>
  </si>
  <si>
    <t>「あり」の喫煙本数の合計</t>
    <rPh sb="5" eb="7">
      <t>キツエン</t>
    </rPh>
    <rPh sb="7" eb="9">
      <t>ホンスウ</t>
    </rPh>
    <rPh sb="10" eb="12">
      <t>ゴウケイ</t>
    </rPh>
    <phoneticPr fontId="2"/>
  </si>
  <si>
    <t>喫煙本数の回答者数</t>
    <rPh sb="0" eb="2">
      <t>キツエン</t>
    </rPh>
    <rPh sb="2" eb="4">
      <t>ホンスウ</t>
    </rPh>
    <rPh sb="5" eb="7">
      <t>カイトウ</t>
    </rPh>
    <rPh sb="7" eb="8">
      <t>シャ</t>
    </rPh>
    <rPh sb="8" eb="9">
      <t>スウ</t>
    </rPh>
    <phoneticPr fontId="2"/>
  </si>
  <si>
    <t>あり</t>
    <phoneticPr fontId="5"/>
  </si>
  <si>
    <t>いいえ</t>
    <phoneticPr fontId="5"/>
  </si>
  <si>
    <t>※乳幼児健康診査推奨問診項目（保健医療26）</t>
    <rPh sb="1" eb="4">
      <t>ニュウヨウジ</t>
    </rPh>
    <rPh sb="4" eb="6">
      <t>ケンコウ</t>
    </rPh>
    <rPh sb="6" eb="8">
      <t>シンサ</t>
    </rPh>
    <rPh sb="8" eb="10">
      <t>スイショウ</t>
    </rPh>
    <rPh sb="10" eb="12">
      <t>モンシン</t>
    </rPh>
    <rPh sb="12" eb="14">
      <t>コウモク</t>
    </rPh>
    <rPh sb="15" eb="17">
      <t>ホケン</t>
    </rPh>
    <rPh sb="17" eb="19">
      <t>イリョウ</t>
    </rPh>
    <phoneticPr fontId="2"/>
  </si>
  <si>
    <t>※岩手県版追加項目（op-1「身長は何センチですか。」，op-2「体重は何キロですか。」）</t>
    <rPh sb="1" eb="4">
      <t>イワテケン</t>
    </rPh>
    <rPh sb="4" eb="5">
      <t>バン</t>
    </rPh>
    <rPh sb="5" eb="7">
      <t>ツイカ</t>
    </rPh>
    <rPh sb="7" eb="9">
      <t>コウモク</t>
    </rPh>
    <rPh sb="15" eb="17">
      <t>シンチョウ</t>
    </rPh>
    <rPh sb="18" eb="19">
      <t>ナン</t>
    </rPh>
    <rPh sb="33" eb="35">
      <t>タイジュウ</t>
    </rPh>
    <rPh sb="36" eb="37">
      <t>ナン</t>
    </rPh>
    <phoneticPr fontId="2"/>
  </si>
  <si>
    <t>※岩手県版追加項目（op-3）</t>
    <rPh sb="1" eb="4">
      <t>イワテケン</t>
    </rPh>
    <rPh sb="4" eb="5">
      <t>バン</t>
    </rPh>
    <rPh sb="5" eb="7">
      <t>ツイカ</t>
    </rPh>
    <rPh sb="7" eb="9">
      <t>コウモク</t>
    </rPh>
    <phoneticPr fontId="2"/>
  </si>
  <si>
    <t>※岩手県版追加項目（op-4）</t>
    <rPh sb="1" eb="4">
      <t>イワテケン</t>
    </rPh>
    <rPh sb="4" eb="5">
      <t>バン</t>
    </rPh>
    <rPh sb="5" eb="7">
      <t>ツイカ</t>
    </rPh>
    <rPh sb="7" eb="9">
      <t>コウモク</t>
    </rPh>
    <phoneticPr fontId="2"/>
  </si>
  <si>
    <t>※岩手県版追加項目（op-5）</t>
    <rPh sb="1" eb="4">
      <t>イワテケン</t>
    </rPh>
    <rPh sb="4" eb="5">
      <t>バン</t>
    </rPh>
    <rPh sb="5" eb="7">
      <t>ツイカ</t>
    </rPh>
    <rPh sb="7" eb="9">
      <t>コウモク</t>
    </rPh>
    <phoneticPr fontId="2"/>
  </si>
  <si>
    <t>※岩手県版追加項目（op-6～op-14）</t>
    <rPh sb="1" eb="4">
      <t>イワテケン</t>
    </rPh>
    <rPh sb="4" eb="5">
      <t>バン</t>
    </rPh>
    <rPh sb="5" eb="7">
      <t>ツイカ</t>
    </rPh>
    <rPh sb="7" eb="9">
      <t>コウモク</t>
    </rPh>
    <phoneticPr fontId="2"/>
  </si>
  <si>
    <t>※岩手県版追加項目（op-15）</t>
    <rPh sb="1" eb="4">
      <t>イワテケン</t>
    </rPh>
    <rPh sb="4" eb="5">
      <t>バン</t>
    </rPh>
    <rPh sb="5" eb="7">
      <t>ツイカ</t>
    </rPh>
    <rPh sb="7" eb="9">
      <t>コウモク</t>
    </rPh>
    <phoneticPr fontId="2"/>
  </si>
  <si>
    <t>１歳６か月児</t>
    <rPh sb="1" eb="2">
      <t>サイ</t>
    </rPh>
    <rPh sb="4" eb="5">
      <t>ゲツ</t>
    </rPh>
    <rPh sb="5" eb="6">
      <t>ジ</t>
    </rPh>
    <phoneticPr fontId="2"/>
  </si>
  <si>
    <t>３歳児</t>
    <rPh sb="1" eb="3">
      <t>サイジ</t>
    </rPh>
    <phoneticPr fontId="2"/>
  </si>
  <si>
    <t>受けたことがある</t>
  </si>
  <si>
    <t>受けたことがない</t>
  </si>
  <si>
    <t>わからない</t>
  </si>
  <si>
    <t>１日当たりの平均喫煙本数
（「あり」の喫煙本数の合計/
喫煙本数の回答者数）</t>
    <rPh sb="2" eb="3">
      <t>ア</t>
    </rPh>
    <phoneticPr fontId="2"/>
  </si>
  <si>
    <t>３・４か月児</t>
    <rPh sb="4" eb="6">
      <t>ゲツジ</t>
    </rPh>
    <phoneticPr fontId="2"/>
  </si>
  <si>
    <t>１歳６か月児</t>
    <rPh sb="1" eb="2">
      <t>サイ</t>
    </rPh>
    <rPh sb="4" eb="6">
      <t>ゲツジ</t>
    </rPh>
    <phoneticPr fontId="2"/>
  </si>
  <si>
    <t>（再掲）</t>
    <rPh sb="1" eb="3">
      <t>サイケイ</t>
    </rPh>
    <phoneticPr fontId="2"/>
  </si>
  <si>
    <t>実回答者総数</t>
    <rPh sb="0" eb="4">
      <t>ジツカイトウシャ</t>
    </rPh>
    <rPh sb="4" eb="6">
      <t>ソウスウ</t>
    </rPh>
    <phoneticPr fontId="2"/>
  </si>
  <si>
    <t>岩手県</t>
  </si>
  <si>
    <t>合計</t>
    <rPh sb="0" eb="2">
      <t>ゴウケイ</t>
    </rPh>
    <phoneticPr fontId="2"/>
  </si>
  <si>
    <t>県　央</t>
    <rPh sb="0" eb="1">
      <t>ケン</t>
    </rPh>
    <rPh sb="2" eb="3">
      <t>オウ</t>
    </rPh>
    <phoneticPr fontId="2"/>
  </si>
  <si>
    <t>盛岡市</t>
  </si>
  <si>
    <t>八幡平市</t>
  </si>
  <si>
    <t>滝沢市</t>
  </si>
  <si>
    <t>雫石町</t>
  </si>
  <si>
    <t>葛巻町</t>
  </si>
  <si>
    <t>岩手町</t>
  </si>
  <si>
    <t>紫波町</t>
  </si>
  <si>
    <t>矢巾町</t>
  </si>
  <si>
    <t>小計</t>
    <rPh sb="0" eb="1">
      <t>ショウ</t>
    </rPh>
    <rPh sb="1" eb="2">
      <t>ケイ</t>
    </rPh>
    <phoneticPr fontId="5"/>
  </si>
  <si>
    <t>中　部</t>
    <rPh sb="0" eb="1">
      <t>ナカ</t>
    </rPh>
    <rPh sb="2" eb="3">
      <t>ブ</t>
    </rPh>
    <phoneticPr fontId="2"/>
  </si>
  <si>
    <t>花巻市</t>
  </si>
  <si>
    <t>北上市</t>
  </si>
  <si>
    <t>遠野市</t>
  </si>
  <si>
    <t>西和賀町</t>
  </si>
  <si>
    <t>奥　州</t>
    <rPh sb="0" eb="1">
      <t>オク</t>
    </rPh>
    <rPh sb="2" eb="3">
      <t>シュウ</t>
    </rPh>
    <phoneticPr fontId="2"/>
  </si>
  <si>
    <t>奥州市</t>
  </si>
  <si>
    <t>金ケ崎町</t>
  </si>
  <si>
    <t>一　関</t>
    <rPh sb="0" eb="1">
      <t>イッ</t>
    </rPh>
    <rPh sb="2" eb="3">
      <t>セキ</t>
    </rPh>
    <phoneticPr fontId="2"/>
  </si>
  <si>
    <t>一関市</t>
  </si>
  <si>
    <t>平泉町</t>
  </si>
  <si>
    <t>大船渡</t>
    <rPh sb="0" eb="3">
      <t>オオフナト</t>
    </rPh>
    <phoneticPr fontId="2"/>
  </si>
  <si>
    <t>大船渡市</t>
  </si>
  <si>
    <t>陸前高田市</t>
  </si>
  <si>
    <t>住田町</t>
  </si>
  <si>
    <t>釜　石</t>
    <rPh sb="0" eb="1">
      <t>カマ</t>
    </rPh>
    <rPh sb="2" eb="3">
      <t>イシ</t>
    </rPh>
    <phoneticPr fontId="2"/>
  </si>
  <si>
    <t>釜石市</t>
  </si>
  <si>
    <t>大槌町</t>
  </si>
  <si>
    <t>宮　古</t>
    <rPh sb="0" eb="1">
      <t>ミヤ</t>
    </rPh>
    <rPh sb="2" eb="3">
      <t>イニシエ</t>
    </rPh>
    <phoneticPr fontId="2"/>
  </si>
  <si>
    <t>宮古市</t>
  </si>
  <si>
    <t>山田町</t>
  </si>
  <si>
    <t>岩泉町</t>
  </si>
  <si>
    <t>田野畑村</t>
  </si>
  <si>
    <t>久　慈</t>
    <rPh sb="0" eb="1">
      <t>ヒサシ</t>
    </rPh>
    <rPh sb="2" eb="3">
      <t>ジ</t>
    </rPh>
    <phoneticPr fontId="2"/>
  </si>
  <si>
    <t>久慈市</t>
  </si>
  <si>
    <t>普代村</t>
  </si>
  <si>
    <t>野田村</t>
  </si>
  <si>
    <t>洋野町</t>
  </si>
  <si>
    <t>二　戸</t>
    <rPh sb="0" eb="1">
      <t>フタ</t>
    </rPh>
    <rPh sb="2" eb="3">
      <t>ト</t>
    </rPh>
    <phoneticPr fontId="2"/>
  </si>
  <si>
    <t>二戸市</t>
  </si>
  <si>
    <t>軽米町</t>
  </si>
  <si>
    <t>九戸村</t>
  </si>
  <si>
    <t>一戸町</t>
  </si>
  <si>
    <t>３・４か月児</t>
    <rPh sb="4" eb="6">
      <t>ゲツジ</t>
    </rPh>
    <phoneticPr fontId="2"/>
  </si>
  <si>
    <t>１歳６か月児</t>
    <rPh sb="1" eb="2">
      <t>サイ</t>
    </rPh>
    <rPh sb="4" eb="6">
      <t>ゲツジ</t>
    </rPh>
    <phoneticPr fontId="2"/>
  </si>
  <si>
    <t>計</t>
    <rPh sb="0" eb="1">
      <t>ケイ</t>
    </rPh>
    <phoneticPr fontId="2"/>
  </si>
  <si>
    <t>地域</t>
    <rPh sb="0" eb="2">
      <t>チイキ</t>
    </rPh>
    <phoneticPr fontId="2"/>
  </si>
  <si>
    <t>市町村名</t>
    <rPh sb="0" eb="4">
      <t>シチョウソンメイ</t>
    </rPh>
    <phoneticPr fontId="2"/>
  </si>
  <si>
    <t>無回答</t>
    <rPh sb="0" eb="3">
      <t>ムカイトウ</t>
    </rPh>
    <phoneticPr fontId="2"/>
  </si>
  <si>
    <t>ほとんど毎日食べる</t>
    <rPh sb="4" eb="6">
      <t>マイニチ</t>
    </rPh>
    <rPh sb="6" eb="7">
      <t>タ</t>
    </rPh>
    <phoneticPr fontId="5"/>
  </si>
  <si>
    <t>週２～３日食べない</t>
    <rPh sb="0" eb="1">
      <t>シュウ</t>
    </rPh>
    <rPh sb="4" eb="5">
      <t>ニチ</t>
    </rPh>
    <rPh sb="5" eb="6">
      <t>タ</t>
    </rPh>
    <phoneticPr fontId="5"/>
  </si>
  <si>
    <t>週４日以上食べない</t>
    <rPh sb="0" eb="1">
      <t>シュウ</t>
    </rPh>
    <rPh sb="2" eb="3">
      <t>ニチ</t>
    </rPh>
    <rPh sb="3" eb="5">
      <t>イジョウ</t>
    </rPh>
    <rPh sb="5" eb="6">
      <t>タ</t>
    </rPh>
    <phoneticPr fontId="5"/>
  </si>
  <si>
    <t>あまりとらない</t>
    <phoneticPr fontId="5"/>
  </si>
  <si>
    <t>１日１回くらい</t>
    <rPh sb="1" eb="2">
      <t>ニチ</t>
    </rPh>
    <rPh sb="3" eb="4">
      <t>カイ</t>
    </rPh>
    <phoneticPr fontId="5"/>
  </si>
  <si>
    <t>１日２回くらい</t>
    <rPh sb="1" eb="2">
      <t>ニチ</t>
    </rPh>
    <rPh sb="3" eb="4">
      <t>カイ</t>
    </rPh>
    <phoneticPr fontId="5"/>
  </si>
  <si>
    <t>ある</t>
    <phoneticPr fontId="5"/>
  </si>
  <si>
    <t>食べない食品群が「ある」と回答した者の数</t>
    <rPh sb="0" eb="1">
      <t>タ</t>
    </rPh>
    <rPh sb="4" eb="6">
      <t>ショクヒン</t>
    </rPh>
    <rPh sb="6" eb="7">
      <t>グン</t>
    </rPh>
    <rPh sb="13" eb="15">
      <t>カイトウ</t>
    </rPh>
    <rPh sb="17" eb="18">
      <t>モノ</t>
    </rPh>
    <rPh sb="19" eb="20">
      <t>カズ</t>
    </rPh>
    <phoneticPr fontId="2"/>
  </si>
  <si>
    <t>穀類</t>
    <rPh sb="0" eb="2">
      <t>コクルイ</t>
    </rPh>
    <phoneticPr fontId="5"/>
  </si>
  <si>
    <t>いも類</t>
    <rPh sb="2" eb="3">
      <t>ルイ</t>
    </rPh>
    <phoneticPr fontId="5"/>
  </si>
  <si>
    <t>野菜類</t>
    <rPh sb="0" eb="3">
      <t>ヤサイルイ</t>
    </rPh>
    <phoneticPr fontId="5"/>
  </si>
  <si>
    <t>くだもの類</t>
    <rPh sb="4" eb="5">
      <t>ルイ</t>
    </rPh>
    <phoneticPr fontId="5"/>
  </si>
  <si>
    <t>肉類</t>
    <rPh sb="0" eb="2">
      <t>ニクルイ</t>
    </rPh>
    <phoneticPr fontId="5"/>
  </si>
  <si>
    <t>魚類</t>
    <rPh sb="0" eb="1">
      <t>サカナ</t>
    </rPh>
    <rPh sb="1" eb="2">
      <t>ルイ</t>
    </rPh>
    <phoneticPr fontId="5"/>
  </si>
  <si>
    <t>卵類</t>
    <rPh sb="0" eb="1">
      <t>タマゴ</t>
    </rPh>
    <rPh sb="1" eb="2">
      <t>ルイ</t>
    </rPh>
    <phoneticPr fontId="5"/>
  </si>
  <si>
    <t>大豆製品</t>
    <rPh sb="0" eb="4">
      <t>ダイズセイヒン</t>
    </rPh>
    <phoneticPr fontId="5"/>
  </si>
  <si>
    <t>乳類</t>
    <rPh sb="0" eb="2">
      <t>ニュウルイ</t>
    </rPh>
    <phoneticPr fontId="5"/>
  </si>
  <si>
    <t>はい</t>
    <phoneticPr fontId="5"/>
  </si>
  <si>
    <t>子どもだけで磨いている</t>
    <phoneticPr fontId="5"/>
  </si>
  <si>
    <t>子どもも親も磨いていない</t>
    <phoneticPr fontId="5"/>
  </si>
  <si>
    <t>受けたことがある</t>
    <rPh sb="0" eb="1">
      <t>ウ</t>
    </rPh>
    <phoneticPr fontId="5"/>
  </si>
  <si>
    <t>受けたことがない</t>
    <rPh sb="0" eb="1">
      <t>ウ</t>
    </rPh>
    <phoneticPr fontId="5"/>
  </si>
  <si>
    <t>わからない</t>
    <phoneticPr fontId="5"/>
  </si>
  <si>
    <t>5時よりまえ</t>
    <rPh sb="1" eb="2">
      <t>ジ</t>
    </rPh>
    <phoneticPr fontId="5"/>
  </si>
  <si>
    <t>5時台</t>
    <rPh sb="1" eb="2">
      <t>ジ</t>
    </rPh>
    <rPh sb="2" eb="3">
      <t>ダイ</t>
    </rPh>
    <phoneticPr fontId="5"/>
  </si>
  <si>
    <t>6時台</t>
    <rPh sb="1" eb="2">
      <t>ジ</t>
    </rPh>
    <rPh sb="2" eb="3">
      <t>ダイ</t>
    </rPh>
    <phoneticPr fontId="5"/>
  </si>
  <si>
    <t>7時台</t>
    <rPh sb="1" eb="3">
      <t>ジダイ</t>
    </rPh>
    <phoneticPr fontId="5"/>
  </si>
  <si>
    <t>8時台</t>
    <rPh sb="1" eb="3">
      <t>ジダイ</t>
    </rPh>
    <phoneticPr fontId="5"/>
  </si>
  <si>
    <t>9時台</t>
    <rPh sb="1" eb="3">
      <t>ジダイ</t>
    </rPh>
    <phoneticPr fontId="5"/>
  </si>
  <si>
    <t>10時台</t>
    <rPh sb="2" eb="4">
      <t>ジダイ</t>
    </rPh>
    <phoneticPr fontId="5"/>
  </si>
  <si>
    <t>11時以降</t>
    <rPh sb="2" eb="3">
      <t>ジ</t>
    </rPh>
    <rPh sb="3" eb="5">
      <t>イコウ</t>
    </rPh>
    <phoneticPr fontId="2"/>
  </si>
  <si>
    <t>18時よりまえ</t>
    <rPh sb="2" eb="3">
      <t>ジ</t>
    </rPh>
    <phoneticPr fontId="5"/>
  </si>
  <si>
    <t>18時台</t>
    <rPh sb="2" eb="3">
      <t>ジ</t>
    </rPh>
    <rPh sb="3" eb="4">
      <t>ダイ</t>
    </rPh>
    <phoneticPr fontId="5"/>
  </si>
  <si>
    <t>19時台</t>
    <rPh sb="2" eb="3">
      <t>ジ</t>
    </rPh>
    <rPh sb="3" eb="4">
      <t>ダイ</t>
    </rPh>
    <phoneticPr fontId="5"/>
  </si>
  <si>
    <t>20時台</t>
    <rPh sb="2" eb="4">
      <t>ジダイ</t>
    </rPh>
    <phoneticPr fontId="5"/>
  </si>
  <si>
    <t>21時台</t>
    <rPh sb="2" eb="4">
      <t>ジダイ</t>
    </rPh>
    <phoneticPr fontId="5"/>
  </si>
  <si>
    <t>22時台</t>
    <rPh sb="2" eb="4">
      <t>ジダイ</t>
    </rPh>
    <phoneticPr fontId="5"/>
  </si>
  <si>
    <t>23時台</t>
    <rPh sb="2" eb="4">
      <t>ジダイ</t>
    </rPh>
    <phoneticPr fontId="5"/>
  </si>
  <si>
    <t>24時以降</t>
    <rPh sb="2" eb="3">
      <t>ジ</t>
    </rPh>
    <rPh sb="3" eb="5">
      <t>イコウ</t>
    </rPh>
    <phoneticPr fontId="2"/>
  </si>
  <si>
    <t>なし</t>
    <phoneticPr fontId="5"/>
  </si>
  <si>
    <t>やせ</t>
    <phoneticPr fontId="2"/>
  </si>
  <si>
    <t>ふつう</t>
    <phoneticPr fontId="2"/>
  </si>
  <si>
    <t>肥満</t>
    <rPh sb="0" eb="2">
      <t>ヒマン</t>
    </rPh>
    <phoneticPr fontId="2"/>
  </si>
  <si>
    <t>対象者数</t>
    <phoneticPr fontId="2"/>
  </si>
  <si>
    <t>仕上げ磨きをしている
（子どもが磨いた後、保護者が仕上げ磨きをしている）</t>
    <phoneticPr fontId="5"/>
  </si>
  <si>
    <t>子どもが自分で磨かず、
保護者だけで磨いている</t>
    <phoneticPr fontId="5"/>
  </si>
  <si>
    <t>表１　体格</t>
    <rPh sb="0" eb="1">
      <t>ヒョウ</t>
    </rPh>
    <rPh sb="3" eb="5">
      <t>タイカク</t>
    </rPh>
    <phoneticPr fontId="2"/>
  </si>
  <si>
    <t>表２　お子さんは普段朝食を食べますか。</t>
    <rPh sb="0" eb="1">
      <t>ヒョウ</t>
    </rPh>
    <rPh sb="4" eb="5">
      <t>コ</t>
    </rPh>
    <rPh sb="8" eb="10">
      <t>フダン</t>
    </rPh>
    <rPh sb="10" eb="12">
      <t>チョウショク</t>
    </rPh>
    <rPh sb="13" eb="14">
      <t>タ</t>
    </rPh>
    <phoneticPr fontId="2"/>
  </si>
  <si>
    <t>表６　保護者が、毎日、仕上げ磨きをしていますか。</t>
    <rPh sb="0" eb="1">
      <t>ヒョウ</t>
    </rPh>
    <phoneticPr fontId="2"/>
  </si>
  <si>
    <t>表７　お子さんはフッ素塗布を受けたことがありますか。</t>
    <rPh sb="0" eb="1">
      <t>ヒョウ</t>
    </rPh>
    <phoneticPr fontId="2"/>
  </si>
  <si>
    <t>表８　朝起きる時間と、夜寝る時間を書いてください。（朝起きる時間）</t>
    <rPh sb="0" eb="1">
      <t>ヒョウ</t>
    </rPh>
    <rPh sb="3" eb="4">
      <t>アサ</t>
    </rPh>
    <rPh sb="4" eb="5">
      <t>オ</t>
    </rPh>
    <rPh sb="7" eb="9">
      <t>ジカン</t>
    </rPh>
    <rPh sb="11" eb="12">
      <t>ヨル</t>
    </rPh>
    <rPh sb="12" eb="13">
      <t>ネ</t>
    </rPh>
    <rPh sb="14" eb="16">
      <t>ジカン</t>
    </rPh>
    <rPh sb="17" eb="18">
      <t>カ</t>
    </rPh>
    <rPh sb="26" eb="27">
      <t>アサ</t>
    </rPh>
    <rPh sb="27" eb="28">
      <t>オ</t>
    </rPh>
    <rPh sb="30" eb="32">
      <t>ジカン</t>
    </rPh>
    <phoneticPr fontId="2"/>
  </si>
  <si>
    <t>表９　朝起きる時間と、夜寝る時間を書いてください。（夜寝る時間）</t>
    <rPh sb="0" eb="1">
      <t>ヒョウ</t>
    </rPh>
    <rPh sb="3" eb="4">
      <t>アサ</t>
    </rPh>
    <rPh sb="4" eb="5">
      <t>オ</t>
    </rPh>
    <rPh sb="7" eb="9">
      <t>ジカン</t>
    </rPh>
    <rPh sb="11" eb="12">
      <t>ヨル</t>
    </rPh>
    <rPh sb="12" eb="13">
      <t>ネ</t>
    </rPh>
    <rPh sb="14" eb="16">
      <t>ジカン</t>
    </rPh>
    <rPh sb="17" eb="18">
      <t>カ</t>
    </rPh>
    <rPh sb="26" eb="27">
      <t>ヨル</t>
    </rPh>
    <rPh sb="27" eb="28">
      <t>ネ</t>
    </rPh>
    <rPh sb="29" eb="31">
      <t>ジカン</t>
    </rPh>
    <phoneticPr fontId="2"/>
  </si>
  <si>
    <t>表12　現在、お子さんのお父さんは喫煙をしていますか。</t>
    <rPh sb="0" eb="1">
      <t>ヒョウ</t>
    </rPh>
    <phoneticPr fontId="2"/>
  </si>
  <si>
    <t>　※表12「現在、お子さんのお父さんは喫煙をしていますか。」で「あり」と回答した者が回答</t>
    <rPh sb="2" eb="3">
      <t>ヒョウ</t>
    </rPh>
    <rPh sb="6" eb="8">
      <t>ゲンザイ</t>
    </rPh>
    <rPh sb="10" eb="11">
      <t>コ</t>
    </rPh>
    <rPh sb="15" eb="16">
      <t>トウ</t>
    </rPh>
    <rPh sb="19" eb="21">
      <t>キツエン</t>
    </rPh>
    <rPh sb="36" eb="38">
      <t>カイトウ</t>
    </rPh>
    <rPh sb="40" eb="41">
      <t>モノ</t>
    </rPh>
    <rPh sb="42" eb="44">
      <t>カイトウ</t>
    </rPh>
    <phoneticPr fontId="2"/>
  </si>
  <si>
    <t>項目別集計　＜岩手県＞</t>
    <rPh sb="0" eb="3">
      <t>コウモクベツ</t>
    </rPh>
    <rPh sb="3" eb="5">
      <t>シュウケイ</t>
    </rPh>
    <rPh sb="7" eb="10">
      <t>イワテケン</t>
    </rPh>
    <phoneticPr fontId="2"/>
  </si>
  <si>
    <t>表３　お子さんは、甘い食べ物や飲み物を、おやつとして１日何回とりますか。</t>
    <rPh sb="0" eb="1">
      <t>ヒョウ</t>
    </rPh>
    <rPh sb="4" eb="5">
      <t>コ</t>
    </rPh>
    <rPh sb="9" eb="10">
      <t>アマ</t>
    </rPh>
    <rPh sb="11" eb="12">
      <t>タ</t>
    </rPh>
    <rPh sb="13" eb="14">
      <t>モノ</t>
    </rPh>
    <rPh sb="15" eb="16">
      <t>ノ</t>
    </rPh>
    <rPh sb="17" eb="18">
      <t>モノ</t>
    </rPh>
    <rPh sb="27" eb="28">
      <t>ニチ</t>
    </rPh>
    <rPh sb="28" eb="30">
      <t>ナンカイ</t>
    </rPh>
    <phoneticPr fontId="2"/>
  </si>
  <si>
    <t>表４　お子さんがほとんど食べない食品群がありますか。</t>
    <rPh sb="0" eb="1">
      <t>ヒョウ</t>
    </rPh>
    <rPh sb="4" eb="5">
      <t>コ</t>
    </rPh>
    <rPh sb="12" eb="13">
      <t>タ</t>
    </rPh>
    <rPh sb="16" eb="19">
      <t>ショクヒングン</t>
    </rPh>
    <phoneticPr fontId="2"/>
  </si>
  <si>
    <t>表４-２　ほとんど食べない食品群</t>
    <rPh sb="0" eb="1">
      <t>ヒョウ</t>
    </rPh>
    <phoneticPr fontId="2"/>
  </si>
  <si>
    <t>表５ 食物アレルギーについて気がかりなことがありますか。　</t>
    <rPh sb="0" eb="1">
      <t>ヒョウ</t>
    </rPh>
    <phoneticPr fontId="2"/>
  </si>
  <si>
    <t>（再掲）
３つの健診時点の計</t>
    <rPh sb="1" eb="3">
      <t>サイケイ</t>
    </rPh>
    <rPh sb="8" eb="10">
      <t>ケンシン</t>
    </rPh>
    <rPh sb="10" eb="12">
      <t>ジテン</t>
    </rPh>
    <rPh sb="13" eb="14">
      <t>ケイ</t>
    </rPh>
    <phoneticPr fontId="2"/>
  </si>
  <si>
    <t>※割合：表４「お子さんがほとんど食べない食品群がありますか。」で、「ある」と回答した者に占める割合</t>
    <rPh sb="1" eb="3">
      <t>ワリアイ</t>
    </rPh>
    <rPh sb="4" eb="5">
      <t>ヒョウ</t>
    </rPh>
    <rPh sb="8" eb="9">
      <t>コ</t>
    </rPh>
    <rPh sb="16" eb="17">
      <t>タ</t>
    </rPh>
    <rPh sb="20" eb="23">
      <t>ショクヒングン</t>
    </rPh>
    <rPh sb="38" eb="40">
      <t>カイトウ</t>
    </rPh>
    <rPh sb="42" eb="43">
      <t>モノ</t>
    </rPh>
    <rPh sb="44" eb="45">
      <t>シ</t>
    </rPh>
    <rPh sb="47" eb="49">
      <t>ワリアイ</t>
    </rPh>
    <phoneticPr fontId="2"/>
  </si>
  <si>
    <t xml:space="preserve">  ※表４「お子さんがほとんど食べない食品群がありますか。」で「ある」と回答した者が回答（複数回答）</t>
    <rPh sb="3" eb="4">
      <t>ヒョウ</t>
    </rPh>
    <rPh sb="45" eb="49">
      <t>フクスウカイトウ</t>
    </rPh>
    <phoneticPr fontId="2"/>
  </si>
  <si>
    <t>表10　妊娠中、お子さんのお母さんは喫煙をしていましたか。</t>
    <rPh sb="0" eb="1">
      <t>ヒョウ</t>
    </rPh>
    <rPh sb="9" eb="10">
      <t>コ</t>
    </rPh>
    <phoneticPr fontId="2"/>
  </si>
  <si>
    <t>表10-２　妊娠中、お子さんのお母さんの１日当たりの喫煙本数は何本ですか。</t>
    <rPh sb="0" eb="1">
      <t>ヒョウ</t>
    </rPh>
    <rPh sb="11" eb="12">
      <t>コ</t>
    </rPh>
    <phoneticPr fontId="2"/>
  </si>
  <si>
    <t>　※表10「妊娠中、お子さんのお母さんは喫煙をしていましたか。」で「あり」と回答した者が回答</t>
    <rPh sb="2" eb="3">
      <t>ヒョウ</t>
    </rPh>
    <rPh sb="11" eb="12">
      <t>コ</t>
    </rPh>
    <rPh sb="20" eb="22">
      <t>キツエン</t>
    </rPh>
    <rPh sb="38" eb="40">
      <t>カイトウ</t>
    </rPh>
    <rPh sb="42" eb="43">
      <t>モノ</t>
    </rPh>
    <rPh sb="44" eb="46">
      <t>カイトウ</t>
    </rPh>
    <phoneticPr fontId="2"/>
  </si>
  <si>
    <t>表11　現在、お子さんのお母さんは喫煙をしていますか。</t>
    <rPh sb="0" eb="1">
      <t>ヒョウ</t>
    </rPh>
    <rPh sb="8" eb="9">
      <t>コ</t>
    </rPh>
    <phoneticPr fontId="2"/>
  </si>
  <si>
    <t>表11-２　現在、お子さんのお母さんの１日当たりの喫煙本数は何本ですか。</t>
    <rPh sb="0" eb="1">
      <t>ヒョウ</t>
    </rPh>
    <rPh sb="10" eb="11">
      <t>コ</t>
    </rPh>
    <phoneticPr fontId="2"/>
  </si>
  <si>
    <t>　※表11「現在、お子さんのお母さんは喫煙をしていますか。」で「あり」と回答した者が回答</t>
    <rPh sb="2" eb="3">
      <t>ヒョウ</t>
    </rPh>
    <rPh sb="6" eb="8">
      <t>ゲンザイ</t>
    </rPh>
    <rPh sb="10" eb="11">
      <t>コ</t>
    </rPh>
    <rPh sb="19" eb="21">
      <t>キツエン</t>
    </rPh>
    <rPh sb="36" eb="38">
      <t>カイトウ</t>
    </rPh>
    <rPh sb="40" eb="41">
      <t>モノ</t>
    </rPh>
    <rPh sb="42" eb="44">
      <t>カイトウ</t>
    </rPh>
    <phoneticPr fontId="2"/>
  </si>
  <si>
    <t>表12-２　現在、お子さんのお父さんの１日当たりの喫煙本数は何本ですか。</t>
    <rPh sb="0" eb="1">
      <t>ヒョウ</t>
    </rPh>
    <rPh sb="10" eb="11">
      <t>コ</t>
    </rPh>
    <phoneticPr fontId="2"/>
  </si>
  <si>
    <t>表13　 妊娠中、お子さんのお母さんは飲酒をしていましたか。</t>
    <rPh sb="0" eb="1">
      <t>ヒョウ</t>
    </rPh>
    <rPh sb="10" eb="11">
      <t>コ</t>
    </rPh>
    <phoneticPr fontId="2"/>
  </si>
  <si>
    <t>ふとりぎみ</t>
    <phoneticPr fontId="5"/>
  </si>
  <si>
    <t>ややふとりすぎ</t>
    <phoneticPr fontId="5"/>
  </si>
  <si>
    <t>ふとりすぎ</t>
    <phoneticPr fontId="5"/>
  </si>
  <si>
    <t>※性別身長別標準体重による肥満度判定</t>
    <rPh sb="1" eb="3">
      <t>セイベツ</t>
    </rPh>
    <rPh sb="3" eb="6">
      <t>シンチョウベツ</t>
    </rPh>
    <rPh sb="6" eb="8">
      <t>ヒョウジュン</t>
    </rPh>
    <rPh sb="8" eb="10">
      <t>タイジュウ</t>
    </rPh>
    <rPh sb="13" eb="16">
      <t>ヒマンド</t>
    </rPh>
    <rPh sb="16" eb="18">
      <t>ハンテイ</t>
    </rPh>
    <phoneticPr fontId="2"/>
  </si>
  <si>
    <t>令和５年度乳幼児健診情報システム＜岩手県版＞市町村別対象者数</t>
    <rPh sb="0" eb="2">
      <t>レイワ</t>
    </rPh>
    <rPh sb="3" eb="5">
      <t>ネンド</t>
    </rPh>
    <rPh sb="5" eb="12">
      <t>ニュウヨウジケンシンジョウホウ</t>
    </rPh>
    <rPh sb="17" eb="21">
      <t>イワテケンバン</t>
    </rPh>
    <rPh sb="22" eb="25">
      <t>シチョウソン</t>
    </rPh>
    <rPh sb="25" eb="26">
      <t>ベツ</t>
    </rPh>
    <rPh sb="26" eb="29">
      <t>タイショウシャ</t>
    </rPh>
    <rPh sb="29" eb="30">
      <t>スウ</t>
    </rPh>
    <phoneticPr fontId="2"/>
  </si>
  <si>
    <t>※乳幼児健康診査必須問診項目（基盤課題A-7）</t>
    <phoneticPr fontId="2"/>
  </si>
  <si>
    <r>
      <t>※「健やか親子21（第２次）」</t>
    </r>
    <r>
      <rPr>
        <u/>
        <sz val="8"/>
        <rFont val="ＭＳ Ｐゴシック"/>
        <family val="3"/>
        <charset val="128"/>
      </rPr>
      <t>指標名：「妊娠中の妊婦の飲酒率」ベースライン4.3％（平成25年度）、最終評価目標値０％（令和６年度）</t>
    </r>
    <phoneticPr fontId="2"/>
  </si>
  <si>
    <r>
      <t>※「健やか親子21（第２次）」</t>
    </r>
    <r>
      <rPr>
        <u/>
        <sz val="8"/>
        <color theme="1"/>
        <rFont val="ＭＳ Ｐゴシック"/>
        <family val="3"/>
        <charset val="128"/>
        <scheme val="minor"/>
      </rPr>
      <t>指標名：「妊娠中の妊婦の喫煙率」ベースライン3.8％（平成25年度）、最終評価目標０％（令和６年度）</t>
    </r>
    <phoneticPr fontId="2"/>
  </si>
  <si>
    <t>※乳幼児健康診査推奨問診項目（生活習慣17-2）</t>
    <rPh sb="1" eb="4">
      <t>ニュウヨウジ</t>
    </rPh>
    <rPh sb="4" eb="6">
      <t>ケンコウ</t>
    </rPh>
    <rPh sb="6" eb="8">
      <t>シンサ</t>
    </rPh>
    <rPh sb="8" eb="10">
      <t>スイショウ</t>
    </rPh>
    <rPh sb="10" eb="12">
      <t>モンシン</t>
    </rPh>
    <rPh sb="12" eb="14">
      <t>コウモク</t>
    </rPh>
    <rPh sb="15" eb="17">
      <t>セイカツ</t>
    </rPh>
    <rPh sb="17" eb="19">
      <t>シュウカン</t>
    </rPh>
    <phoneticPr fontId="2"/>
  </si>
  <si>
    <t>※乳幼児健康診査推奨問診項目（生活習慣17-1）</t>
    <rPh sb="1" eb="4">
      <t>ニュウヨウジ</t>
    </rPh>
    <rPh sb="4" eb="6">
      <t>ケンコウ</t>
    </rPh>
    <rPh sb="6" eb="8">
      <t>シンサ</t>
    </rPh>
    <rPh sb="8" eb="10">
      <t>スイショウ</t>
    </rPh>
    <rPh sb="10" eb="12">
      <t>モンシン</t>
    </rPh>
    <rPh sb="12" eb="14">
      <t>コウモク</t>
    </rPh>
    <rPh sb="15" eb="17">
      <t>セイカツ</t>
    </rPh>
    <rPh sb="17" eb="19">
      <t>シュウカン</t>
    </rPh>
    <phoneticPr fontId="2"/>
  </si>
  <si>
    <t>※１歳６か月児：乳幼児健康診査必須問診項目（基盤課題A-11）、３歳児：岩手県版追加項目（op-16）</t>
    <phoneticPr fontId="2"/>
  </si>
  <si>
    <t>Ⅲ　データ編</t>
    <rPh sb="5" eb="6">
      <t>ヘン</t>
    </rPh>
    <phoneticPr fontId="2"/>
  </si>
  <si>
    <r>
      <t>※「健やか親子21（第２次）」</t>
    </r>
    <r>
      <rPr>
        <u/>
        <sz val="8"/>
        <rFont val="ＭＳ Ｐゴシック"/>
        <family val="3"/>
        <charset val="128"/>
      </rPr>
      <t>指標名：「仕上げ磨きをする親の割合」［１歳６か月児］</t>
    </r>
    <rPh sb="35" eb="36">
      <t>サイ</t>
    </rPh>
    <rPh sb="38" eb="40">
      <t>ゲツジ</t>
    </rPh>
    <phoneticPr fontId="2"/>
  </si>
  <si>
    <t>※乳幼児健康診査必須問診項目（基盤課題A-5-1）</t>
    <phoneticPr fontId="2"/>
  </si>
  <si>
    <t>※乳幼児健康診査必須問診項目（基盤課題A-5-2）</t>
    <phoneticPr fontId="2"/>
  </si>
  <si>
    <t>※乳幼児健康診査必須問診項目（基盤課題A-6-1）</t>
    <phoneticPr fontId="2"/>
  </si>
  <si>
    <t>※乳幼児健康診査必須問診項目（基盤課題A-6-2）</t>
    <phoneticPr fontId="2"/>
  </si>
  <si>
    <t>※乳幼児健康診査必須問診項目（基盤課題A-6-3）</t>
    <phoneticPr fontId="2"/>
  </si>
  <si>
    <t>※乳幼児健康診査必須問診項目（基盤課題A-6-4）</t>
    <phoneticPr fontId="2"/>
  </si>
  <si>
    <r>
      <t>※「健やか親子21（第２次）」</t>
    </r>
    <r>
      <rPr>
        <u/>
        <sz val="8"/>
        <rFont val="ＭＳ Ｐゴシック"/>
        <family val="3"/>
        <charset val="128"/>
      </rPr>
      <t>指標名：「育児期間中の両親の喫煙率」（母親）</t>
    </r>
    <phoneticPr fontId="2"/>
  </si>
  <si>
    <r>
      <t>※「健やか親子21（第２次）」</t>
    </r>
    <r>
      <rPr>
        <u/>
        <sz val="8"/>
        <color theme="1"/>
        <rFont val="ＭＳ Ｐゴシック"/>
        <family val="3"/>
        <charset val="128"/>
        <scheme val="minor"/>
      </rPr>
      <t>指標名：「育児期間中の両親の喫煙率」（父親）</t>
    </r>
    <phoneticPr fontId="2"/>
  </si>
  <si>
    <r>
      <rPr>
        <sz val="8"/>
        <color theme="1"/>
        <rFont val="ＭＳ Ｐゴシック"/>
        <family val="3"/>
        <charset val="128"/>
        <scheme val="minor"/>
      </rPr>
      <t>　　　　　　　　　　　　　　　　　　　　　　　</t>
    </r>
    <r>
      <rPr>
        <u/>
        <sz val="8"/>
        <color theme="1"/>
        <rFont val="ＭＳ Ｐゴシック"/>
        <family val="3"/>
        <charset val="128"/>
        <scheme val="minor"/>
      </rPr>
      <t>ベースライン41.5％（平成25年度）、最終評価目標値20.0％（令和６年度）</t>
    </r>
    <phoneticPr fontId="2"/>
  </si>
  <si>
    <r>
      <t>※「成育医療等基本方針に基づく評価指標」</t>
    </r>
    <r>
      <rPr>
        <u/>
        <sz val="8"/>
        <color theme="1"/>
        <rFont val="ＭＳ Ｐゴシック"/>
        <family val="3"/>
        <charset val="128"/>
        <scheme val="minor"/>
      </rPr>
      <t>指標名：「妊婦の喫煙率」</t>
    </r>
    <phoneticPr fontId="2"/>
  </si>
  <si>
    <t>現状値1.9％（令和３年度）、中間評価の目標値０％（令和６年度）</t>
    <phoneticPr fontId="2"/>
  </si>
  <si>
    <t>ベースライン8.1％（平成25年度）、最終評価目標値4.0％（令和６年度）</t>
    <phoneticPr fontId="2"/>
  </si>
  <si>
    <t>ベースライン69.6％（平成26年度）、最終評価目標値80.0％（令和６年度）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</si>
</sst>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0_);[Red]\(0\)"/>
    <numFmt numFmtId="178" formatCode="#,##0_);[Red]\(#,##0\)"/>
    <numFmt numFmtId="179" formatCode="#,##0_ ;[Red]\-#,##0\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Calibri"/>
      <family val="2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Calibri"/>
      <family val="2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rgb="FF00000A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00000A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u/>
      <sz val="8"/>
      <name val="ＭＳ Ｐゴシック"/>
      <family val="3"/>
      <charset val="128"/>
    </font>
    <font>
      <u/>
      <sz val="8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93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13" fillId="0" borderId="17" xfId="1" applyFont="1" applyFill="1" applyBorder="1" applyAlignment="1">
      <alignment horizontal="right" vertical="center"/>
    </xf>
    <xf numFmtId="0" fontId="13" fillId="0" borderId="13" xfId="1" applyFont="1" applyFill="1" applyBorder="1" applyAlignment="1">
      <alignment horizontal="right" vertical="center"/>
    </xf>
    <xf numFmtId="0" fontId="13" fillId="0" borderId="18" xfId="1" applyFont="1" applyFill="1" applyBorder="1" applyAlignment="1">
      <alignment horizontal="right" vertical="center"/>
    </xf>
    <xf numFmtId="0" fontId="15" fillId="2" borderId="61" xfId="1" applyFont="1" applyFill="1" applyBorder="1" applyAlignment="1">
      <alignment horizontal="right" vertical="center"/>
    </xf>
    <xf numFmtId="0" fontId="13" fillId="0" borderId="20" xfId="1" applyFont="1" applyFill="1" applyBorder="1" applyAlignment="1">
      <alignment horizontal="right" vertical="center"/>
    </xf>
    <xf numFmtId="0" fontId="15" fillId="2" borderId="68" xfId="1" applyFont="1" applyFill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9" fillId="0" borderId="70" xfId="1" applyFont="1" applyBorder="1" applyAlignment="1">
      <alignment horizontal="center" vertical="center" shrinkToFit="1"/>
    </xf>
    <xf numFmtId="0" fontId="9" fillId="0" borderId="71" xfId="1" applyFont="1" applyBorder="1" applyAlignment="1">
      <alignment horizontal="center" vertical="center" shrinkToFit="1"/>
    </xf>
    <xf numFmtId="0" fontId="9" fillId="0" borderId="83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176" fontId="12" fillId="3" borderId="52" xfId="0" applyNumberFormat="1" applyFont="1" applyFill="1" applyBorder="1" applyAlignment="1">
      <alignment horizontal="center" vertical="center"/>
    </xf>
    <xf numFmtId="176" fontId="12" fillId="3" borderId="33" xfId="0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 shrinkToFit="1"/>
    </xf>
    <xf numFmtId="0" fontId="8" fillId="0" borderId="1" xfId="1" applyFont="1" applyBorder="1" applyAlignment="1">
      <alignment horizontal="center" vertical="center" wrapText="1"/>
    </xf>
    <xf numFmtId="0" fontId="8" fillId="0" borderId="63" xfId="1" applyFont="1" applyFill="1" applyBorder="1" applyAlignment="1">
      <alignment horizontal="right" vertical="center" shrinkToFit="1"/>
    </xf>
    <xf numFmtId="0" fontId="8" fillId="0" borderId="54" xfId="1" applyFont="1" applyFill="1" applyBorder="1" applyAlignment="1">
      <alignment horizontal="right" vertical="center" shrinkToFit="1"/>
    </xf>
    <xf numFmtId="0" fontId="8" fillId="0" borderId="60" xfId="1" applyFont="1" applyFill="1" applyBorder="1" applyAlignment="1">
      <alignment horizontal="right" vertical="center" shrinkToFit="1"/>
    </xf>
    <xf numFmtId="0" fontId="8" fillId="2" borderId="33" xfId="1" applyFont="1" applyFill="1" applyBorder="1" applyAlignment="1">
      <alignment horizontal="center" vertical="center"/>
    </xf>
    <xf numFmtId="0" fontId="8" fillId="0" borderId="33" xfId="1" applyFont="1" applyBorder="1" applyAlignment="1">
      <alignment horizontal="center" vertical="center" wrapText="1"/>
    </xf>
    <xf numFmtId="178" fontId="12" fillId="0" borderId="3" xfId="12" applyNumberFormat="1" applyFont="1" applyFill="1" applyBorder="1" applyAlignment="1">
      <alignment horizontal="right" vertical="center"/>
    </xf>
    <xf numFmtId="178" fontId="12" fillId="0" borderId="35" xfId="12" applyNumberFormat="1" applyFont="1" applyFill="1" applyBorder="1" applyAlignment="1">
      <alignment horizontal="right" vertical="center"/>
    </xf>
    <xf numFmtId="178" fontId="12" fillId="0" borderId="50" xfId="12" applyNumberFormat="1" applyFont="1" applyFill="1" applyBorder="1" applyAlignment="1">
      <alignment horizontal="right" vertical="center"/>
    </xf>
    <xf numFmtId="178" fontId="12" fillId="0" borderId="26" xfId="12" applyNumberFormat="1" applyFont="1" applyFill="1" applyBorder="1" applyAlignment="1">
      <alignment horizontal="right" vertical="center"/>
    </xf>
    <xf numFmtId="178" fontId="12" fillId="0" borderId="33" xfId="12" applyNumberFormat="1" applyFont="1" applyFill="1" applyBorder="1" applyAlignment="1">
      <alignment horizontal="right" vertical="center"/>
    </xf>
    <xf numFmtId="178" fontId="12" fillId="0" borderId="1" xfId="12" applyNumberFormat="1" applyFont="1" applyFill="1" applyBorder="1" applyAlignment="1">
      <alignment horizontal="right" vertical="center"/>
    </xf>
    <xf numFmtId="178" fontId="12" fillId="0" borderId="59" xfId="12" applyNumberFormat="1" applyFont="1" applyFill="1" applyBorder="1" applyAlignment="1">
      <alignment horizontal="right" vertical="center"/>
    </xf>
    <xf numFmtId="178" fontId="12" fillId="0" borderId="25" xfId="12" applyNumberFormat="1" applyFont="1" applyFill="1" applyBorder="1" applyAlignment="1">
      <alignment horizontal="right" vertical="center"/>
    </xf>
    <xf numFmtId="178" fontId="12" fillId="0" borderId="46" xfId="12" applyNumberFormat="1" applyFont="1" applyFill="1" applyBorder="1" applyAlignment="1">
      <alignment horizontal="right" vertical="center"/>
    </xf>
    <xf numFmtId="178" fontId="12" fillId="0" borderId="23" xfId="12" applyNumberFormat="1" applyFont="1" applyFill="1" applyBorder="1" applyAlignment="1">
      <alignment horizontal="right" vertical="center"/>
    </xf>
    <xf numFmtId="178" fontId="12" fillId="0" borderId="48" xfId="12" applyNumberFormat="1" applyFont="1" applyFill="1" applyBorder="1" applyAlignment="1">
      <alignment horizontal="right" vertical="center"/>
    </xf>
    <xf numFmtId="178" fontId="12" fillId="0" borderId="24" xfId="12" applyNumberFormat="1" applyFont="1" applyFill="1" applyBorder="1" applyAlignment="1">
      <alignment horizontal="right" vertical="center"/>
    </xf>
    <xf numFmtId="178" fontId="12" fillId="0" borderId="49" xfId="12" applyNumberFormat="1" applyFont="1" applyFill="1" applyBorder="1" applyAlignment="1">
      <alignment horizontal="right" vertical="center"/>
    </xf>
    <xf numFmtId="178" fontId="12" fillId="0" borderId="39" xfId="12" applyNumberFormat="1" applyFont="1" applyFill="1" applyBorder="1" applyAlignment="1">
      <alignment horizontal="right" vertical="center"/>
    </xf>
    <xf numFmtId="176" fontId="12" fillId="0" borderId="53" xfId="0" applyNumberFormat="1" applyFont="1" applyFill="1" applyBorder="1" applyAlignment="1">
      <alignment horizontal="right" vertical="center"/>
    </xf>
    <xf numFmtId="176" fontId="12" fillId="0" borderId="3" xfId="0" applyNumberFormat="1" applyFont="1" applyFill="1" applyBorder="1" applyAlignment="1">
      <alignment horizontal="right" vertical="center"/>
    </xf>
    <xf numFmtId="176" fontId="12" fillId="0" borderId="58" xfId="0" applyNumberFormat="1" applyFont="1" applyFill="1" applyBorder="1" applyAlignment="1">
      <alignment horizontal="right" vertical="center"/>
    </xf>
    <xf numFmtId="176" fontId="12" fillId="0" borderId="50" xfId="0" applyNumberFormat="1" applyFont="1" applyFill="1" applyBorder="1" applyAlignment="1">
      <alignment horizontal="right" vertical="center"/>
    </xf>
    <xf numFmtId="176" fontId="12" fillId="0" borderId="52" xfId="0" applyNumberFormat="1" applyFont="1" applyFill="1" applyBorder="1" applyAlignment="1">
      <alignment horizontal="right" vertical="center"/>
    </xf>
    <xf numFmtId="176" fontId="12" fillId="0" borderId="33" xfId="0" applyNumberFormat="1" applyFont="1" applyFill="1" applyBorder="1" applyAlignment="1">
      <alignment horizontal="right" vertical="center"/>
    </xf>
    <xf numFmtId="176" fontId="12" fillId="0" borderId="62" xfId="0" applyNumberFormat="1" applyFont="1" applyFill="1" applyBorder="1" applyAlignment="1">
      <alignment horizontal="right" vertical="center"/>
    </xf>
    <xf numFmtId="176" fontId="12" fillId="0" borderId="59" xfId="0" applyNumberFormat="1" applyFont="1" applyFill="1" applyBorder="1" applyAlignment="1">
      <alignment horizontal="right" vertical="center"/>
    </xf>
    <xf numFmtId="176" fontId="12" fillId="0" borderId="55" xfId="0" applyNumberFormat="1" applyFont="1" applyFill="1" applyBorder="1" applyAlignment="1">
      <alignment horizontal="right" vertical="center"/>
    </xf>
    <xf numFmtId="176" fontId="12" fillId="0" borderId="46" xfId="0" applyNumberFormat="1" applyFont="1" applyFill="1" applyBorder="1" applyAlignment="1">
      <alignment horizontal="right" vertical="center"/>
    </xf>
    <xf numFmtId="176" fontId="12" fillId="0" borderId="56" xfId="0" applyNumberFormat="1" applyFont="1" applyFill="1" applyBorder="1" applyAlignment="1">
      <alignment horizontal="right" vertical="center"/>
    </xf>
    <xf numFmtId="176" fontId="12" fillId="0" borderId="48" xfId="0" applyNumberFormat="1" applyFont="1" applyFill="1" applyBorder="1" applyAlignment="1">
      <alignment horizontal="right" vertical="center"/>
    </xf>
    <xf numFmtId="176" fontId="12" fillId="0" borderId="57" xfId="0" applyNumberFormat="1" applyFont="1" applyFill="1" applyBorder="1" applyAlignment="1">
      <alignment horizontal="right" vertical="center"/>
    </xf>
    <xf numFmtId="176" fontId="12" fillId="0" borderId="49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0" fontId="13" fillId="0" borderId="15" xfId="1" applyFont="1" applyFill="1" applyBorder="1" applyAlignment="1">
      <alignment horizontal="right" vertical="center"/>
    </xf>
    <xf numFmtId="0" fontId="15" fillId="2" borderId="37" xfId="1" applyFont="1" applyFill="1" applyBorder="1" applyAlignment="1">
      <alignment horizontal="center" vertical="center"/>
    </xf>
    <xf numFmtId="0" fontId="15" fillId="2" borderId="38" xfId="1" applyFont="1" applyFill="1" applyBorder="1" applyAlignment="1">
      <alignment horizontal="right" vertical="center"/>
    </xf>
    <xf numFmtId="49" fontId="17" fillId="0" borderId="0" xfId="1" applyNumberFormat="1" applyFont="1" applyAlignment="1">
      <alignment horizontal="right" vertical="center"/>
    </xf>
    <xf numFmtId="0" fontId="16" fillId="0" borderId="0" xfId="1" applyFont="1" applyAlignment="1">
      <alignment vertical="center"/>
    </xf>
    <xf numFmtId="178" fontId="12" fillId="0" borderId="0" xfId="12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vertical="center"/>
    </xf>
    <xf numFmtId="179" fontId="8" fillId="0" borderId="0" xfId="3" applyNumberFormat="1" applyFont="1" applyBorder="1" applyAlignment="1">
      <alignment horizontal="center" vertical="center" wrapText="1"/>
    </xf>
    <xf numFmtId="38" fontId="8" fillId="0" borderId="0" xfId="3" applyFont="1" applyBorder="1" applyAlignment="1">
      <alignment horizontal="right" vertical="center" wrapText="1"/>
    </xf>
    <xf numFmtId="178" fontId="8" fillId="0" borderId="0" xfId="1" applyNumberFormat="1" applyFont="1" applyFill="1" applyBorder="1" applyAlignment="1">
      <alignment horizontal="right" vertical="center" shrinkToFit="1"/>
    </xf>
    <xf numFmtId="38" fontId="8" fillId="0" borderId="1" xfId="3" applyFont="1" applyBorder="1" applyAlignment="1">
      <alignment horizontal="right" vertical="center" wrapText="1"/>
    </xf>
    <xf numFmtId="179" fontId="8" fillId="0" borderId="1" xfId="3" applyNumberFormat="1" applyFont="1" applyBorder="1" applyAlignment="1">
      <alignment horizontal="right" vertical="center" wrapText="1"/>
    </xf>
    <xf numFmtId="177" fontId="8" fillId="0" borderId="45" xfId="3" applyNumberFormat="1" applyFont="1" applyBorder="1" applyAlignment="1">
      <alignment horizontal="right" vertical="center" wrapText="1"/>
    </xf>
    <xf numFmtId="179" fontId="8" fillId="0" borderId="45" xfId="3" applyNumberFormat="1" applyFont="1" applyBorder="1" applyAlignment="1">
      <alignment vertical="center" wrapText="1"/>
    </xf>
    <xf numFmtId="38" fontId="8" fillId="0" borderId="45" xfId="3" applyFont="1" applyBorder="1" applyAlignment="1">
      <alignment vertical="center" wrapText="1"/>
    </xf>
    <xf numFmtId="179" fontId="8" fillId="0" borderId="1" xfId="3" applyNumberFormat="1" applyFont="1" applyBorder="1" applyAlignment="1">
      <alignment vertical="center" wrapText="1"/>
    </xf>
    <xf numFmtId="38" fontId="8" fillId="0" borderId="1" xfId="3" applyFont="1" applyBorder="1" applyAlignment="1">
      <alignment vertical="center" wrapText="1"/>
    </xf>
    <xf numFmtId="178" fontId="8" fillId="2" borderId="87" xfId="12" applyNumberFormat="1" applyFont="1" applyFill="1" applyBorder="1" applyAlignment="1">
      <alignment horizontal="right" vertical="center"/>
    </xf>
    <xf numFmtId="178" fontId="8" fillId="2" borderId="88" xfId="12" applyNumberFormat="1" applyFont="1" applyFill="1" applyBorder="1" applyAlignment="1">
      <alignment horizontal="right" vertical="center"/>
    </xf>
    <xf numFmtId="178" fontId="8" fillId="2" borderId="38" xfId="12" applyNumberFormat="1" applyFont="1" applyFill="1" applyBorder="1" applyAlignment="1">
      <alignment horizontal="right" vertical="center"/>
    </xf>
    <xf numFmtId="178" fontId="8" fillId="2" borderId="37" xfId="12" applyNumberFormat="1" applyFont="1" applyFill="1" applyBorder="1" applyAlignment="1">
      <alignment horizontal="right" vertical="center"/>
    </xf>
    <xf numFmtId="178" fontId="8" fillId="2" borderId="89" xfId="12" applyNumberFormat="1" applyFont="1" applyFill="1" applyBorder="1" applyAlignment="1">
      <alignment horizontal="right" vertical="center"/>
    </xf>
    <xf numFmtId="178" fontId="8" fillId="0" borderId="72" xfId="12" applyNumberFormat="1" applyFont="1" applyBorder="1" applyAlignment="1">
      <alignment horizontal="right" vertical="center"/>
    </xf>
    <xf numFmtId="178" fontId="8" fillId="0" borderId="73" xfId="12" applyNumberFormat="1" applyFont="1" applyBorder="1" applyAlignment="1">
      <alignment horizontal="right" vertical="center"/>
    </xf>
    <xf numFmtId="178" fontId="8" fillId="0" borderId="15" xfId="12" applyNumberFormat="1" applyFont="1" applyBorder="1" applyAlignment="1">
      <alignment horizontal="right" vertical="center"/>
    </xf>
    <xf numFmtId="178" fontId="8" fillId="0" borderId="14" xfId="12" applyNumberFormat="1" applyFont="1" applyBorder="1" applyAlignment="1">
      <alignment horizontal="right" vertical="center"/>
    </xf>
    <xf numFmtId="178" fontId="8" fillId="0" borderId="51" xfId="12" applyNumberFormat="1" applyFont="1" applyBorder="1" applyAlignment="1">
      <alignment horizontal="right" vertical="center"/>
    </xf>
    <xf numFmtId="178" fontId="8" fillId="0" borderId="74" xfId="12" applyNumberFormat="1" applyFont="1" applyBorder="1" applyAlignment="1">
      <alignment horizontal="right" vertical="center"/>
    </xf>
    <xf numFmtId="178" fontId="8" fillId="0" borderId="27" xfId="12" applyNumberFormat="1" applyFont="1" applyBorder="1" applyAlignment="1">
      <alignment horizontal="right" vertical="center"/>
    </xf>
    <xf numFmtId="178" fontId="8" fillId="0" borderId="13" xfId="12" applyNumberFormat="1" applyFont="1" applyBorder="1" applyAlignment="1">
      <alignment horizontal="right" vertical="center"/>
    </xf>
    <xf numFmtId="178" fontId="8" fillId="0" borderId="30" xfId="12" applyNumberFormat="1" applyFont="1" applyBorder="1" applyAlignment="1">
      <alignment horizontal="right" vertical="center"/>
    </xf>
    <xf numFmtId="178" fontId="8" fillId="0" borderId="75" xfId="12" applyNumberFormat="1" applyFont="1" applyBorder="1" applyAlignment="1">
      <alignment horizontal="right" vertical="center"/>
    </xf>
    <xf numFmtId="178" fontId="8" fillId="0" borderId="28" xfId="12" applyNumberFormat="1" applyFont="1" applyBorder="1" applyAlignment="1">
      <alignment horizontal="right" vertical="center"/>
    </xf>
    <xf numFmtId="178" fontId="8" fillId="0" borderId="18" xfId="12" applyNumberFormat="1" applyFont="1" applyBorder="1" applyAlignment="1">
      <alignment horizontal="right" vertical="center"/>
    </xf>
    <xf numFmtId="178" fontId="8" fillId="0" borderId="31" xfId="12" applyNumberFormat="1" applyFont="1" applyBorder="1" applyAlignment="1">
      <alignment horizontal="right" vertical="center"/>
    </xf>
    <xf numFmtId="178" fontId="8" fillId="2" borderId="5" xfId="12" applyNumberFormat="1" applyFont="1" applyFill="1" applyBorder="1" applyAlignment="1">
      <alignment horizontal="right" vertical="center"/>
    </xf>
    <xf numFmtId="178" fontId="8" fillId="2" borderId="76" xfId="12" applyNumberFormat="1" applyFont="1" applyFill="1" applyBorder="1" applyAlignment="1">
      <alignment horizontal="right" vertical="center"/>
    </xf>
    <xf numFmtId="178" fontId="8" fillId="2" borderId="61" xfId="12" applyNumberFormat="1" applyFont="1" applyFill="1" applyBorder="1" applyAlignment="1">
      <alignment horizontal="right" vertical="center"/>
    </xf>
    <xf numFmtId="178" fontId="8" fillId="2" borderId="66" xfId="12" applyNumberFormat="1" applyFont="1" applyFill="1" applyBorder="1" applyAlignment="1">
      <alignment horizontal="right" vertical="center"/>
    </xf>
    <xf numFmtId="178" fontId="8" fillId="2" borderId="84" xfId="12" applyNumberFormat="1" applyFont="1" applyFill="1" applyBorder="1" applyAlignment="1">
      <alignment horizontal="right" vertical="center"/>
    </xf>
    <xf numFmtId="178" fontId="8" fillId="0" borderId="77" xfId="12" applyNumberFormat="1" applyFont="1" applyBorder="1" applyAlignment="1">
      <alignment horizontal="right" vertical="center"/>
    </xf>
    <xf numFmtId="178" fontId="8" fillId="0" borderId="78" xfId="12" applyNumberFormat="1" applyFont="1" applyBorder="1" applyAlignment="1">
      <alignment horizontal="right" vertical="center"/>
    </xf>
    <xf numFmtId="178" fontId="8" fillId="0" borderId="17" xfId="12" applyNumberFormat="1" applyFont="1" applyBorder="1" applyAlignment="1">
      <alignment horizontal="right" vertical="center"/>
    </xf>
    <xf numFmtId="178" fontId="8" fillId="0" borderId="16" xfId="12" applyNumberFormat="1" applyFont="1" applyBorder="1" applyAlignment="1">
      <alignment horizontal="right" vertical="center"/>
    </xf>
    <xf numFmtId="178" fontId="8" fillId="0" borderId="29" xfId="12" applyNumberFormat="1" applyFont="1" applyBorder="1" applyAlignment="1">
      <alignment horizontal="right" vertical="center"/>
    </xf>
    <xf numFmtId="178" fontId="8" fillId="0" borderId="12" xfId="12" applyNumberFormat="1" applyFont="1" applyBorder="1" applyAlignment="1">
      <alignment horizontal="right" vertical="center"/>
    </xf>
    <xf numFmtId="178" fontId="8" fillId="0" borderId="79" xfId="12" applyNumberFormat="1" applyFont="1" applyBorder="1" applyAlignment="1">
      <alignment horizontal="right" vertical="center"/>
    </xf>
    <xf numFmtId="178" fontId="8" fillId="0" borderId="80" xfId="12" applyNumberFormat="1" applyFont="1" applyBorder="1" applyAlignment="1">
      <alignment horizontal="right" vertical="center"/>
    </xf>
    <xf numFmtId="178" fontId="8" fillId="0" borderId="20" xfId="12" applyNumberFormat="1" applyFont="1" applyBorder="1" applyAlignment="1">
      <alignment horizontal="right" vertical="center"/>
    </xf>
    <xf numFmtId="178" fontId="8" fillId="0" borderId="19" xfId="12" applyNumberFormat="1" applyFont="1" applyBorder="1" applyAlignment="1">
      <alignment horizontal="right" vertical="center"/>
    </xf>
    <xf numFmtId="178" fontId="8" fillId="0" borderId="40" xfId="12" applyNumberFormat="1" applyFont="1" applyBorder="1" applyAlignment="1">
      <alignment horizontal="right" vertical="center"/>
    </xf>
    <xf numFmtId="178" fontId="8" fillId="2" borderId="41" xfId="12" applyNumberFormat="1" applyFont="1" applyFill="1" applyBorder="1" applyAlignment="1">
      <alignment horizontal="right" vertical="center"/>
    </xf>
    <xf numFmtId="178" fontId="8" fillId="2" borderId="81" xfId="12" applyNumberFormat="1" applyFont="1" applyFill="1" applyBorder="1" applyAlignment="1">
      <alignment horizontal="right" vertical="center"/>
    </xf>
    <xf numFmtId="178" fontId="8" fillId="2" borderId="67" xfId="12" applyNumberFormat="1" applyFont="1" applyFill="1" applyBorder="1" applyAlignment="1">
      <alignment horizontal="right" vertical="center"/>
    </xf>
    <xf numFmtId="178" fontId="8" fillId="2" borderId="69" xfId="12" applyNumberFormat="1" applyFont="1" applyFill="1" applyBorder="1" applyAlignment="1">
      <alignment horizontal="right" vertical="center"/>
    </xf>
    <xf numFmtId="178" fontId="8" fillId="2" borderId="82" xfId="12" applyNumberFormat="1" applyFont="1" applyFill="1" applyBorder="1" applyAlignment="1">
      <alignment horizontal="right" vertical="center"/>
    </xf>
    <xf numFmtId="178" fontId="8" fillId="2" borderId="68" xfId="12" applyNumberFormat="1" applyFont="1" applyFill="1" applyBorder="1" applyAlignment="1">
      <alignment horizontal="right" vertical="center"/>
    </xf>
    <xf numFmtId="178" fontId="8" fillId="2" borderId="8" xfId="12" applyNumberFormat="1" applyFont="1" applyFill="1" applyBorder="1" applyAlignment="1">
      <alignment horizontal="right" vertical="center"/>
    </xf>
    <xf numFmtId="178" fontId="8" fillId="2" borderId="85" xfId="12" applyNumberFormat="1" applyFont="1" applyFill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indent="1"/>
    </xf>
    <xf numFmtId="0" fontId="11" fillId="0" borderId="0" xfId="1" applyFont="1" applyAlignment="1">
      <alignment vertical="center"/>
    </xf>
    <xf numFmtId="0" fontId="12" fillId="0" borderId="0" xfId="0" applyFont="1" applyBorder="1" applyAlignment="1">
      <alignment horizontal="left" vertical="center" indent="1"/>
    </xf>
    <xf numFmtId="0" fontId="21" fillId="0" borderId="0" xfId="0" applyFont="1" applyAlignment="1">
      <alignment horizontal="left" vertical="center" indent="2"/>
    </xf>
    <xf numFmtId="0" fontId="19" fillId="0" borderId="0" xfId="1" applyFont="1" applyAlignment="1">
      <alignment horizontal="left" vertical="center" indent="14"/>
    </xf>
    <xf numFmtId="0" fontId="20" fillId="0" borderId="0" xfId="0" applyFont="1" applyBorder="1" applyAlignment="1">
      <alignment horizontal="left" vertical="center" indent="2"/>
    </xf>
    <xf numFmtId="0" fontId="20" fillId="0" borderId="0" xfId="0" applyFont="1" applyBorder="1" applyAlignment="1">
      <alignment horizontal="left" vertical="center" indent="19"/>
    </xf>
    <xf numFmtId="0" fontId="21" fillId="0" borderId="0" xfId="0" applyFont="1" applyAlignment="1">
      <alignment horizontal="left" vertical="center" indent="2"/>
    </xf>
    <xf numFmtId="0" fontId="14" fillId="2" borderId="69" xfId="1" applyFont="1" applyFill="1" applyBorder="1" applyAlignment="1">
      <alignment horizontal="center" vertical="center"/>
    </xf>
    <xf numFmtId="0" fontId="14" fillId="2" borderId="70" xfId="1" applyFont="1" applyFill="1" applyBorder="1" applyAlignment="1">
      <alignment horizontal="center" vertical="center"/>
    </xf>
    <xf numFmtId="0" fontId="14" fillId="2" borderId="37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63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left" vertical="center"/>
    </xf>
    <xf numFmtId="0" fontId="12" fillId="0" borderId="65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left" vertical="center"/>
    </xf>
    <xf numFmtId="0" fontId="8" fillId="0" borderId="25" xfId="1" applyFont="1" applyFill="1" applyBorder="1" applyAlignment="1">
      <alignment horizontal="right" vertical="center" shrinkToFit="1"/>
    </xf>
    <xf numFmtId="0" fontId="8" fillId="0" borderId="64" xfId="1" applyFont="1" applyFill="1" applyBorder="1" applyAlignment="1">
      <alignment horizontal="right" vertical="center" shrinkToFit="1"/>
    </xf>
    <xf numFmtId="0" fontId="8" fillId="0" borderId="23" xfId="1" applyFont="1" applyFill="1" applyBorder="1" applyAlignment="1">
      <alignment horizontal="right" vertical="center" shrinkToFit="1"/>
    </xf>
    <xf numFmtId="0" fontId="8" fillId="0" borderId="54" xfId="1" applyFont="1" applyFill="1" applyBorder="1" applyAlignment="1">
      <alignment horizontal="right" vertical="center" shrinkToFit="1"/>
    </xf>
    <xf numFmtId="0" fontId="8" fillId="0" borderId="39" xfId="1" applyFont="1" applyFill="1" applyBorder="1" applyAlignment="1">
      <alignment horizontal="right" vertical="center" shrinkToFit="1"/>
    </xf>
    <xf numFmtId="0" fontId="8" fillId="0" borderId="60" xfId="1" applyFont="1" applyFill="1" applyBorder="1" applyAlignment="1">
      <alignment horizontal="right" vertical="center" shrinkToFit="1"/>
    </xf>
    <xf numFmtId="0" fontId="12" fillId="0" borderId="3" xfId="0" applyFont="1" applyFill="1" applyBorder="1" applyAlignment="1">
      <alignment horizontal="center" vertical="center" textRotation="255"/>
    </xf>
    <xf numFmtId="0" fontId="12" fillId="0" borderId="43" xfId="0" applyFont="1" applyFill="1" applyBorder="1" applyAlignment="1">
      <alignment horizontal="center" vertical="center" textRotation="255"/>
    </xf>
    <xf numFmtId="0" fontId="12" fillId="0" borderId="34" xfId="0" applyFont="1" applyFill="1" applyBorder="1" applyAlignment="1">
      <alignment horizontal="center" vertical="center" textRotation="255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8" fillId="0" borderId="26" xfId="1" applyFont="1" applyFill="1" applyBorder="1" applyAlignment="1">
      <alignment horizontal="right" vertical="center" shrinkToFit="1"/>
    </xf>
    <xf numFmtId="0" fontId="8" fillId="0" borderId="65" xfId="1" applyFont="1" applyFill="1" applyBorder="1" applyAlignment="1">
      <alignment horizontal="right" vertical="center" shrinkToFit="1"/>
    </xf>
    <xf numFmtId="0" fontId="16" fillId="0" borderId="25" xfId="1" applyFont="1" applyFill="1" applyBorder="1" applyAlignment="1">
      <alignment horizontal="right" vertical="center" wrapText="1" shrinkToFit="1"/>
    </xf>
    <xf numFmtId="0" fontId="16" fillId="0" borderId="64" xfId="1" applyFont="1" applyFill="1" applyBorder="1" applyAlignment="1">
      <alignment horizontal="right" vertical="center" wrapText="1" shrinkToFit="1"/>
    </xf>
    <xf numFmtId="0" fontId="16" fillId="0" borderId="23" xfId="1" applyFont="1" applyFill="1" applyBorder="1" applyAlignment="1">
      <alignment horizontal="right" vertical="center" wrapText="1" shrinkToFit="1"/>
    </xf>
    <xf numFmtId="0" fontId="16" fillId="0" borderId="54" xfId="1" applyFont="1" applyFill="1" applyBorder="1" applyAlignment="1">
      <alignment horizontal="right" vertical="center" wrapText="1" shrinkToFit="1"/>
    </xf>
    <xf numFmtId="0" fontId="16" fillId="0" borderId="39" xfId="1" applyFont="1" applyFill="1" applyBorder="1" applyAlignment="1">
      <alignment horizontal="right" vertical="center" wrapText="1" shrinkToFit="1"/>
    </xf>
    <xf numFmtId="0" fontId="16" fillId="0" borderId="60" xfId="1" applyFont="1" applyFill="1" applyBorder="1" applyAlignment="1">
      <alignment horizontal="right" vertical="center" wrapText="1" shrinkToFit="1"/>
    </xf>
    <xf numFmtId="0" fontId="12" fillId="0" borderId="54" xfId="0" applyFont="1" applyBorder="1" applyAlignment="1">
      <alignment vertical="center"/>
    </xf>
    <xf numFmtId="0" fontId="8" fillId="0" borderId="9" xfId="1" applyFont="1" applyFill="1" applyBorder="1" applyAlignment="1">
      <alignment horizontal="right" vertical="center" shrinkToFit="1"/>
    </xf>
    <xf numFmtId="0" fontId="12" fillId="0" borderId="86" xfId="0" applyFont="1" applyBorder="1" applyAlignment="1">
      <alignment vertical="center"/>
    </xf>
    <xf numFmtId="49" fontId="8" fillId="2" borderId="33" xfId="1" applyNumberFormat="1" applyFont="1" applyFill="1" applyBorder="1" applyAlignment="1">
      <alignment horizontal="center" vertical="center" wrapText="1"/>
    </xf>
    <xf numFmtId="178" fontId="12" fillId="0" borderId="24" xfId="0" applyNumberFormat="1" applyFont="1" applyFill="1" applyBorder="1" applyAlignment="1">
      <alignment horizontal="left" vertical="center"/>
    </xf>
    <xf numFmtId="178" fontId="12" fillId="0" borderId="63" xfId="0" applyNumberFormat="1" applyFont="1" applyFill="1" applyBorder="1" applyAlignment="1">
      <alignment horizontal="left" vertical="center"/>
    </xf>
    <xf numFmtId="178" fontId="12" fillId="0" borderId="26" xfId="0" applyNumberFormat="1" applyFont="1" applyFill="1" applyBorder="1" applyAlignment="1">
      <alignment horizontal="left" vertical="center"/>
    </xf>
    <xf numFmtId="178" fontId="12" fillId="0" borderId="65" xfId="0" applyNumberFormat="1" applyFont="1" applyFill="1" applyBorder="1" applyAlignment="1">
      <alignment horizontal="left" vertical="center"/>
    </xf>
    <xf numFmtId="178" fontId="12" fillId="0" borderId="1" xfId="0" applyNumberFormat="1" applyFont="1" applyFill="1" applyBorder="1" applyAlignment="1">
      <alignment horizontal="left" vertical="center"/>
    </xf>
    <xf numFmtId="178" fontId="12" fillId="0" borderId="45" xfId="0" applyNumberFormat="1" applyFont="1" applyFill="1" applyBorder="1" applyAlignment="1">
      <alignment horizontal="left" vertical="center"/>
    </xf>
    <xf numFmtId="178" fontId="8" fillId="0" borderId="25" xfId="1" applyNumberFormat="1" applyFont="1" applyFill="1" applyBorder="1" applyAlignment="1">
      <alignment horizontal="right" vertical="center" shrinkToFit="1"/>
    </xf>
    <xf numFmtId="178" fontId="8" fillId="0" borderId="64" xfId="1" applyNumberFormat="1" applyFont="1" applyFill="1" applyBorder="1" applyAlignment="1">
      <alignment horizontal="right" vertical="center" shrinkToFit="1"/>
    </xf>
    <xf numFmtId="178" fontId="8" fillId="0" borderId="39" xfId="1" applyNumberFormat="1" applyFont="1" applyFill="1" applyBorder="1" applyAlignment="1">
      <alignment horizontal="right" vertical="center" shrinkToFit="1"/>
    </xf>
    <xf numFmtId="178" fontId="8" fillId="0" borderId="60" xfId="1" applyNumberFormat="1" applyFont="1" applyFill="1" applyBorder="1" applyAlignment="1">
      <alignment horizontal="right" vertical="center" shrinkToFit="1"/>
    </xf>
  </cellXfs>
  <cellStyles count="15">
    <cellStyle name="桁区切り" xfId="12" builtinId="6"/>
    <cellStyle name="桁区切り 2" xfId="3"/>
    <cellStyle name="桁区切り 3" xfId="9"/>
    <cellStyle name="標準" xfId="0" builtinId="0"/>
    <cellStyle name="標準 2" xfId="1"/>
    <cellStyle name="標準 2 2" xfId="4"/>
    <cellStyle name="標準 2 3" xfId="6"/>
    <cellStyle name="標準 2 3 2" xfId="14"/>
    <cellStyle name="標準 3" xfId="2"/>
    <cellStyle name="標準 3 2" xfId="8"/>
    <cellStyle name="標準 3 3" xfId="13"/>
    <cellStyle name="標準 4" xfId="5"/>
    <cellStyle name="標準 5" xfId="7"/>
    <cellStyle name="標準 6" xfId="10"/>
    <cellStyle name="標準 7" xfId="11"/>
  </cellStyles>
  <dxfs count="0"/>
  <tableStyles count="0" defaultTableStyle="TableStyleMedium2" defaultPivotStyle="PivotStyleLight16"/>
  <colors>
    <mruColors>
      <color rgb="FF5A5A5A"/>
      <color rgb="FFC0C0C0"/>
      <color rgb="FFC86664"/>
      <color rgb="FFCA6A68"/>
      <color rgb="FFA0D565"/>
      <color rgb="FF00FF99"/>
      <color rgb="FF000080"/>
      <color rgb="FFBA8EDE"/>
      <color rgb="FFC8A5E5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I26"/>
  <sheetViews>
    <sheetView tabSelected="1" view="pageBreakPreview" zoomScaleNormal="100" zoomScaleSheetLayoutView="100" workbookViewId="0">
      <selection activeCell="K1" sqref="K1"/>
    </sheetView>
  </sheetViews>
  <sheetFormatPr defaultRowHeight="13.2" x14ac:dyDescent="0.2"/>
  <sheetData>
    <row r="25" spans="1:9" ht="33" customHeight="1" x14ac:dyDescent="0.2">
      <c r="A25" s="130" t="s">
        <v>161</v>
      </c>
      <c r="B25" s="130"/>
      <c r="C25" s="130"/>
      <c r="D25" s="130"/>
      <c r="E25" s="130"/>
      <c r="F25" s="130"/>
      <c r="G25" s="130"/>
      <c r="H25" s="130"/>
      <c r="I25" s="130"/>
    </row>
    <row r="26" spans="1:9" ht="13.2" customHeight="1" x14ac:dyDescent="0.2">
      <c r="A26" s="126"/>
      <c r="B26" s="126"/>
      <c r="C26" s="126"/>
      <c r="D26" s="126"/>
      <c r="E26" s="126"/>
      <c r="F26" s="126"/>
      <c r="G26" s="126"/>
      <c r="H26" s="126"/>
      <c r="I26" s="126"/>
    </row>
  </sheetData>
  <mergeCells count="1">
    <mergeCell ref="A25:I25"/>
  </mergeCells>
  <phoneticPr fontId="2"/>
  <pageMargins left="0.98425196850393704" right="0.98425196850393704" top="0.74803149606299213" bottom="0.74803149606299213" header="0.31496062992125984" footer="0.31496062992125984"/>
  <pageSetup paperSize="9" firstPageNumber="23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view="pageBreakPreview" zoomScaleNormal="100" zoomScaleSheetLayoutView="100" workbookViewId="0">
      <selection activeCell="P1" sqref="P1"/>
    </sheetView>
  </sheetViews>
  <sheetFormatPr defaultColWidth="8.88671875" defaultRowHeight="13.2" x14ac:dyDescent="0.2"/>
  <cols>
    <col min="1" max="1" width="7.21875" style="1" customWidth="1"/>
    <col min="2" max="2" width="9.88671875" style="1" customWidth="1"/>
    <col min="3" max="11" width="5.77734375" style="1" customWidth="1"/>
    <col min="12" max="14" width="6" style="1" customWidth="1"/>
    <col min="15" max="16384" width="8.88671875" style="1"/>
  </cols>
  <sheetData>
    <row r="1" spans="1:14" ht="16.8" customHeight="1" thickBot="1" x14ac:dyDescent="0.25">
      <c r="A1" s="137" t="s">
        <v>154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s="2" customFormat="1" ht="16.8" customHeight="1" thickBot="1" x14ac:dyDescent="0.25">
      <c r="A2" s="138" t="s">
        <v>77</v>
      </c>
      <c r="B2" s="140" t="s">
        <v>78</v>
      </c>
      <c r="C2" s="142" t="s">
        <v>74</v>
      </c>
      <c r="D2" s="142"/>
      <c r="E2" s="142"/>
      <c r="F2" s="142" t="s">
        <v>75</v>
      </c>
      <c r="G2" s="142"/>
      <c r="H2" s="142"/>
      <c r="I2" s="142" t="s">
        <v>20</v>
      </c>
      <c r="J2" s="142"/>
      <c r="K2" s="142"/>
      <c r="L2" s="142" t="s">
        <v>76</v>
      </c>
      <c r="M2" s="142"/>
      <c r="N2" s="142"/>
    </row>
    <row r="3" spans="1:14" s="2" customFormat="1" ht="16.8" customHeight="1" thickBot="1" x14ac:dyDescent="0.25">
      <c r="A3" s="139"/>
      <c r="B3" s="141"/>
      <c r="C3" s="12" t="s">
        <v>2</v>
      </c>
      <c r="D3" s="13" t="s">
        <v>0</v>
      </c>
      <c r="E3" s="4" t="s">
        <v>1</v>
      </c>
      <c r="F3" s="12" t="s">
        <v>2</v>
      </c>
      <c r="G3" s="13" t="s">
        <v>0</v>
      </c>
      <c r="H3" s="4" t="s">
        <v>1</v>
      </c>
      <c r="I3" s="12" t="s">
        <v>2</v>
      </c>
      <c r="J3" s="13" t="s">
        <v>0</v>
      </c>
      <c r="K3" s="4" t="s">
        <v>1</v>
      </c>
      <c r="L3" s="3" t="s">
        <v>2</v>
      </c>
      <c r="M3" s="13" t="s">
        <v>0</v>
      </c>
      <c r="N3" s="14" t="s">
        <v>1</v>
      </c>
    </row>
    <row r="4" spans="1:14" ht="16.8" customHeight="1" x14ac:dyDescent="0.2">
      <c r="A4" s="62" t="s">
        <v>29</v>
      </c>
      <c r="B4" s="63" t="s">
        <v>30</v>
      </c>
      <c r="C4" s="80">
        <f t="shared" ref="C4" si="0">SUM(D4:E4)</f>
        <v>5329</v>
      </c>
      <c r="D4" s="81">
        <f>D13+D18+D21+D24+D28+D31+D36+D41+D46</f>
        <v>2730</v>
      </c>
      <c r="E4" s="82">
        <f>E13+E18+E21+E24+E28+E31+E36+E41+E46</f>
        <v>2599</v>
      </c>
      <c r="F4" s="80">
        <f t="shared" ref="F4" si="1">SUM(G4:H4)</f>
        <v>6070</v>
      </c>
      <c r="G4" s="81">
        <f>G13+G18+G21+G24+G28+G31+G36+G41+G46</f>
        <v>3159</v>
      </c>
      <c r="H4" s="82">
        <f>H13+H18+H21+H24+H28+H31+H36+H41+H46</f>
        <v>2911</v>
      </c>
      <c r="I4" s="80">
        <f t="shared" ref="I4" si="2">SUM(J4:K4)</f>
        <v>6651</v>
      </c>
      <c r="J4" s="81">
        <f>J13+J18+J21+J24+J28+J31+J36+J41+J46</f>
        <v>3404</v>
      </c>
      <c r="K4" s="82">
        <f>K13+K18+K21+K24+K28+K31+K36+K41+K46</f>
        <v>3247</v>
      </c>
      <c r="L4" s="83">
        <f>SUM(M4:N4)</f>
        <v>18050</v>
      </c>
      <c r="M4" s="81">
        <f>M13+M18+M21+M24+M28+M31+M36+M41+M46</f>
        <v>9293</v>
      </c>
      <c r="N4" s="84">
        <f>N13+N18+N21+N24+N28+N31+N36+N41+N46</f>
        <v>8757</v>
      </c>
    </row>
    <row r="5" spans="1:14" ht="16.8" customHeight="1" thickBot="1" x14ac:dyDescent="0.25">
      <c r="A5" s="134" t="s">
        <v>31</v>
      </c>
      <c r="B5" s="61" t="s">
        <v>32</v>
      </c>
      <c r="C5" s="85">
        <f>SUM(D5:E5)</f>
        <v>1563</v>
      </c>
      <c r="D5" s="86">
        <v>795</v>
      </c>
      <c r="E5" s="87">
        <v>768</v>
      </c>
      <c r="F5" s="85">
        <f>SUM(G5:H5)</f>
        <v>1802</v>
      </c>
      <c r="G5" s="86">
        <v>942</v>
      </c>
      <c r="H5" s="87">
        <v>860</v>
      </c>
      <c r="I5" s="85">
        <f>SUM(J5:K5)</f>
        <v>1731</v>
      </c>
      <c r="J5" s="86">
        <v>900</v>
      </c>
      <c r="K5" s="87">
        <v>831</v>
      </c>
      <c r="L5" s="88">
        <f>SUM(M5:N5)</f>
        <v>5096</v>
      </c>
      <c r="M5" s="86">
        <f t="shared" ref="M5:N12" si="3">D5+G5+J5</f>
        <v>2637</v>
      </c>
      <c r="N5" s="89">
        <f t="shared" si="3"/>
        <v>2459</v>
      </c>
    </row>
    <row r="6" spans="1:14" ht="16.8" customHeight="1" thickBot="1" x14ac:dyDescent="0.25">
      <c r="A6" s="132"/>
      <c r="B6" s="6" t="s">
        <v>33</v>
      </c>
      <c r="C6" s="90">
        <f t="shared" ref="C6:C46" si="4">SUM(D6:E6)</f>
        <v>59</v>
      </c>
      <c r="D6" s="91">
        <v>28</v>
      </c>
      <c r="E6" s="92">
        <v>31</v>
      </c>
      <c r="F6" s="90">
        <f t="shared" ref="F6:F46" si="5">SUM(G6:H6)</f>
        <v>91</v>
      </c>
      <c r="G6" s="91">
        <v>46</v>
      </c>
      <c r="H6" s="92">
        <v>45</v>
      </c>
      <c r="I6" s="90">
        <f t="shared" ref="I6:I46" si="6">SUM(J6:K6)</f>
        <v>103</v>
      </c>
      <c r="J6" s="91">
        <v>53</v>
      </c>
      <c r="K6" s="92">
        <v>50</v>
      </c>
      <c r="L6" s="88">
        <f t="shared" ref="L6:L46" si="7">SUM(M6:N6)</f>
        <v>253</v>
      </c>
      <c r="M6" s="86">
        <f t="shared" si="3"/>
        <v>127</v>
      </c>
      <c r="N6" s="93">
        <f t="shared" si="3"/>
        <v>126</v>
      </c>
    </row>
    <row r="7" spans="1:14" ht="16.8" customHeight="1" thickBot="1" x14ac:dyDescent="0.25">
      <c r="A7" s="132"/>
      <c r="B7" s="6" t="s">
        <v>34</v>
      </c>
      <c r="C7" s="90">
        <f t="shared" si="4"/>
        <v>315</v>
      </c>
      <c r="D7" s="91">
        <v>171</v>
      </c>
      <c r="E7" s="92">
        <v>144</v>
      </c>
      <c r="F7" s="90">
        <f t="shared" si="5"/>
        <v>346</v>
      </c>
      <c r="G7" s="91">
        <v>192</v>
      </c>
      <c r="H7" s="92">
        <v>154</v>
      </c>
      <c r="I7" s="90">
        <f t="shared" si="6"/>
        <v>462</v>
      </c>
      <c r="J7" s="91">
        <v>230</v>
      </c>
      <c r="K7" s="92">
        <v>232</v>
      </c>
      <c r="L7" s="88">
        <f t="shared" si="7"/>
        <v>1123</v>
      </c>
      <c r="M7" s="86">
        <f t="shared" si="3"/>
        <v>593</v>
      </c>
      <c r="N7" s="93">
        <f t="shared" si="3"/>
        <v>530</v>
      </c>
    </row>
    <row r="8" spans="1:14" ht="16.8" customHeight="1" thickBot="1" x14ac:dyDescent="0.25">
      <c r="A8" s="132"/>
      <c r="B8" s="6" t="s">
        <v>35</v>
      </c>
      <c r="C8" s="90">
        <f t="shared" si="4"/>
        <v>47</v>
      </c>
      <c r="D8" s="91">
        <v>15</v>
      </c>
      <c r="E8" s="92">
        <v>32</v>
      </c>
      <c r="F8" s="90">
        <f t="shared" si="5"/>
        <v>60</v>
      </c>
      <c r="G8" s="91">
        <v>39</v>
      </c>
      <c r="H8" s="92">
        <v>21</v>
      </c>
      <c r="I8" s="90">
        <f t="shared" si="6"/>
        <v>63</v>
      </c>
      <c r="J8" s="91">
        <v>41</v>
      </c>
      <c r="K8" s="92">
        <v>22</v>
      </c>
      <c r="L8" s="88">
        <f t="shared" si="7"/>
        <v>170</v>
      </c>
      <c r="M8" s="86">
        <f t="shared" si="3"/>
        <v>95</v>
      </c>
      <c r="N8" s="93">
        <f t="shared" si="3"/>
        <v>75</v>
      </c>
    </row>
    <row r="9" spans="1:14" ht="16.8" customHeight="1" thickBot="1" x14ac:dyDescent="0.25">
      <c r="A9" s="132"/>
      <c r="B9" s="6" t="s">
        <v>36</v>
      </c>
      <c r="C9" s="90">
        <f t="shared" si="4"/>
        <v>13</v>
      </c>
      <c r="D9" s="91">
        <v>9</v>
      </c>
      <c r="E9" s="92">
        <v>4</v>
      </c>
      <c r="F9" s="90">
        <f t="shared" si="5"/>
        <v>19</v>
      </c>
      <c r="G9" s="91">
        <v>8</v>
      </c>
      <c r="H9" s="92">
        <v>11</v>
      </c>
      <c r="I9" s="90">
        <f t="shared" si="6"/>
        <v>24</v>
      </c>
      <c r="J9" s="91">
        <v>13</v>
      </c>
      <c r="K9" s="92">
        <v>11</v>
      </c>
      <c r="L9" s="88">
        <f t="shared" si="7"/>
        <v>56</v>
      </c>
      <c r="M9" s="86">
        <f t="shared" si="3"/>
        <v>30</v>
      </c>
      <c r="N9" s="93">
        <f t="shared" si="3"/>
        <v>26</v>
      </c>
    </row>
    <row r="10" spans="1:14" ht="16.8" customHeight="1" thickBot="1" x14ac:dyDescent="0.25">
      <c r="A10" s="132"/>
      <c r="B10" s="6" t="s">
        <v>37</v>
      </c>
      <c r="C10" s="90">
        <f t="shared" si="4"/>
        <v>43</v>
      </c>
      <c r="D10" s="91">
        <v>15</v>
      </c>
      <c r="E10" s="92">
        <v>28</v>
      </c>
      <c r="F10" s="90">
        <f t="shared" si="5"/>
        <v>47</v>
      </c>
      <c r="G10" s="91">
        <v>27</v>
      </c>
      <c r="H10" s="92">
        <v>20</v>
      </c>
      <c r="I10" s="90">
        <f t="shared" si="6"/>
        <v>60</v>
      </c>
      <c r="J10" s="91">
        <v>30</v>
      </c>
      <c r="K10" s="92">
        <v>30</v>
      </c>
      <c r="L10" s="88">
        <f t="shared" si="7"/>
        <v>150</v>
      </c>
      <c r="M10" s="86">
        <f t="shared" si="3"/>
        <v>72</v>
      </c>
      <c r="N10" s="93">
        <f t="shared" si="3"/>
        <v>78</v>
      </c>
    </row>
    <row r="11" spans="1:14" ht="16.8" customHeight="1" thickBot="1" x14ac:dyDescent="0.25">
      <c r="A11" s="132"/>
      <c r="B11" s="6" t="s">
        <v>38</v>
      </c>
      <c r="C11" s="90">
        <f t="shared" si="4"/>
        <v>183</v>
      </c>
      <c r="D11" s="91">
        <v>93</v>
      </c>
      <c r="E11" s="92">
        <v>90</v>
      </c>
      <c r="F11" s="90">
        <f t="shared" si="5"/>
        <v>231</v>
      </c>
      <c r="G11" s="91">
        <v>116</v>
      </c>
      <c r="H11" s="92">
        <v>115</v>
      </c>
      <c r="I11" s="90">
        <f t="shared" si="6"/>
        <v>230</v>
      </c>
      <c r="J11" s="91">
        <v>127</v>
      </c>
      <c r="K11" s="92">
        <v>103</v>
      </c>
      <c r="L11" s="88">
        <f t="shared" si="7"/>
        <v>644</v>
      </c>
      <c r="M11" s="86">
        <f t="shared" si="3"/>
        <v>336</v>
      </c>
      <c r="N11" s="93">
        <f t="shared" si="3"/>
        <v>308</v>
      </c>
    </row>
    <row r="12" spans="1:14" ht="16.8" customHeight="1" thickBot="1" x14ac:dyDescent="0.25">
      <c r="A12" s="132"/>
      <c r="B12" s="7" t="s">
        <v>39</v>
      </c>
      <c r="C12" s="94">
        <f t="shared" si="4"/>
        <v>140</v>
      </c>
      <c r="D12" s="95">
        <v>73</v>
      </c>
      <c r="E12" s="96">
        <v>67</v>
      </c>
      <c r="F12" s="94">
        <f t="shared" si="5"/>
        <v>143</v>
      </c>
      <c r="G12" s="95">
        <v>78</v>
      </c>
      <c r="H12" s="96">
        <v>65</v>
      </c>
      <c r="I12" s="94">
        <f t="shared" si="6"/>
        <v>149</v>
      </c>
      <c r="J12" s="95">
        <v>69</v>
      </c>
      <c r="K12" s="96">
        <v>80</v>
      </c>
      <c r="L12" s="88">
        <f t="shared" si="7"/>
        <v>432</v>
      </c>
      <c r="M12" s="86">
        <f t="shared" si="3"/>
        <v>220</v>
      </c>
      <c r="N12" s="97">
        <f t="shared" si="3"/>
        <v>212</v>
      </c>
    </row>
    <row r="13" spans="1:14" ht="16.8" customHeight="1" x14ac:dyDescent="0.2">
      <c r="A13" s="133"/>
      <c r="B13" s="8" t="s">
        <v>40</v>
      </c>
      <c r="C13" s="98">
        <f t="shared" si="4"/>
        <v>2363</v>
      </c>
      <c r="D13" s="99">
        <f>SUM(D5:D12)</f>
        <v>1199</v>
      </c>
      <c r="E13" s="100">
        <f>SUM(E5:E12)</f>
        <v>1164</v>
      </c>
      <c r="F13" s="98">
        <f t="shared" si="5"/>
        <v>2739</v>
      </c>
      <c r="G13" s="99">
        <f>SUM(G5:G12)</f>
        <v>1448</v>
      </c>
      <c r="H13" s="100">
        <f>SUM(H5:H12)</f>
        <v>1291</v>
      </c>
      <c r="I13" s="98">
        <f t="shared" si="6"/>
        <v>2822</v>
      </c>
      <c r="J13" s="99">
        <f>SUM(J5:J12)</f>
        <v>1463</v>
      </c>
      <c r="K13" s="100">
        <f>SUM(K5:K12)</f>
        <v>1359</v>
      </c>
      <c r="L13" s="101">
        <f t="shared" si="7"/>
        <v>7924</v>
      </c>
      <c r="M13" s="99">
        <f>SUM(M5:M12)</f>
        <v>4110</v>
      </c>
      <c r="N13" s="102">
        <f>SUM(N5:N12)</f>
        <v>3814</v>
      </c>
    </row>
    <row r="14" spans="1:14" ht="16.8" customHeight="1" thickBot="1" x14ac:dyDescent="0.25">
      <c r="A14" s="134" t="s">
        <v>41</v>
      </c>
      <c r="B14" s="5" t="s">
        <v>42</v>
      </c>
      <c r="C14" s="103">
        <f t="shared" si="4"/>
        <v>386</v>
      </c>
      <c r="D14" s="104">
        <v>195</v>
      </c>
      <c r="E14" s="105">
        <v>191</v>
      </c>
      <c r="F14" s="103">
        <f t="shared" si="5"/>
        <v>465</v>
      </c>
      <c r="G14" s="104">
        <v>254</v>
      </c>
      <c r="H14" s="105">
        <v>211</v>
      </c>
      <c r="I14" s="103">
        <f t="shared" si="6"/>
        <v>538</v>
      </c>
      <c r="J14" s="104">
        <v>271</v>
      </c>
      <c r="K14" s="105">
        <v>267</v>
      </c>
      <c r="L14" s="106">
        <f t="shared" si="7"/>
        <v>1389</v>
      </c>
      <c r="M14" s="104">
        <f t="shared" ref="M14:N17" si="8">D14+G14+J14</f>
        <v>720</v>
      </c>
      <c r="N14" s="107">
        <f t="shared" si="8"/>
        <v>669</v>
      </c>
    </row>
    <row r="15" spans="1:14" ht="16.8" customHeight="1" thickBot="1" x14ac:dyDescent="0.25">
      <c r="A15" s="132"/>
      <c r="B15" s="6" t="s">
        <v>43</v>
      </c>
      <c r="C15" s="90">
        <f t="shared" si="4"/>
        <v>500</v>
      </c>
      <c r="D15" s="91">
        <v>255</v>
      </c>
      <c r="E15" s="92">
        <v>245</v>
      </c>
      <c r="F15" s="90">
        <f t="shared" si="5"/>
        <v>533</v>
      </c>
      <c r="G15" s="91">
        <v>285</v>
      </c>
      <c r="H15" s="92">
        <v>248</v>
      </c>
      <c r="I15" s="90">
        <f t="shared" si="6"/>
        <v>586</v>
      </c>
      <c r="J15" s="91">
        <v>306</v>
      </c>
      <c r="K15" s="92">
        <v>280</v>
      </c>
      <c r="L15" s="108">
        <f t="shared" si="7"/>
        <v>1619</v>
      </c>
      <c r="M15" s="91">
        <f t="shared" si="8"/>
        <v>846</v>
      </c>
      <c r="N15" s="93">
        <f t="shared" si="8"/>
        <v>773</v>
      </c>
    </row>
    <row r="16" spans="1:14" ht="16.8" customHeight="1" thickBot="1" x14ac:dyDescent="0.25">
      <c r="A16" s="132"/>
      <c r="B16" s="6" t="s">
        <v>44</v>
      </c>
      <c r="C16" s="90">
        <f t="shared" si="4"/>
        <v>96</v>
      </c>
      <c r="D16" s="91">
        <v>50</v>
      </c>
      <c r="E16" s="92">
        <v>46</v>
      </c>
      <c r="F16" s="90">
        <f t="shared" si="5"/>
        <v>105</v>
      </c>
      <c r="G16" s="91">
        <v>58</v>
      </c>
      <c r="H16" s="92">
        <v>47</v>
      </c>
      <c r="I16" s="90">
        <f t="shared" si="6"/>
        <v>132</v>
      </c>
      <c r="J16" s="91">
        <v>67</v>
      </c>
      <c r="K16" s="92">
        <v>65</v>
      </c>
      <c r="L16" s="108">
        <f t="shared" si="7"/>
        <v>333</v>
      </c>
      <c r="M16" s="91">
        <f t="shared" si="8"/>
        <v>175</v>
      </c>
      <c r="N16" s="93">
        <f t="shared" si="8"/>
        <v>158</v>
      </c>
    </row>
    <row r="17" spans="1:14" ht="16.8" customHeight="1" thickBot="1" x14ac:dyDescent="0.25">
      <c r="A17" s="132"/>
      <c r="B17" s="9" t="s">
        <v>45</v>
      </c>
      <c r="C17" s="109">
        <f t="shared" si="4"/>
        <v>9</v>
      </c>
      <c r="D17" s="110">
        <v>4</v>
      </c>
      <c r="E17" s="111">
        <v>5</v>
      </c>
      <c r="F17" s="109">
        <f t="shared" si="5"/>
        <v>9</v>
      </c>
      <c r="G17" s="110">
        <v>6</v>
      </c>
      <c r="H17" s="111">
        <v>3</v>
      </c>
      <c r="I17" s="109">
        <f t="shared" si="6"/>
        <v>13</v>
      </c>
      <c r="J17" s="110">
        <v>7</v>
      </c>
      <c r="K17" s="111">
        <v>6</v>
      </c>
      <c r="L17" s="112">
        <f t="shared" si="7"/>
        <v>31</v>
      </c>
      <c r="M17" s="110">
        <f t="shared" si="8"/>
        <v>17</v>
      </c>
      <c r="N17" s="113">
        <f t="shared" si="8"/>
        <v>14</v>
      </c>
    </row>
    <row r="18" spans="1:14" ht="16.8" customHeight="1" x14ac:dyDescent="0.2">
      <c r="A18" s="136"/>
      <c r="B18" s="8" t="s">
        <v>40</v>
      </c>
      <c r="C18" s="114">
        <f t="shared" si="4"/>
        <v>991</v>
      </c>
      <c r="D18" s="115">
        <f>SUM(D14:D17)</f>
        <v>504</v>
      </c>
      <c r="E18" s="100">
        <f>SUM(E14:E17)</f>
        <v>487</v>
      </c>
      <c r="F18" s="114">
        <f t="shared" si="5"/>
        <v>1112</v>
      </c>
      <c r="G18" s="115">
        <f>SUM(G14:G17)</f>
        <v>603</v>
      </c>
      <c r="H18" s="100">
        <f>SUM(H14:H17)</f>
        <v>509</v>
      </c>
      <c r="I18" s="114">
        <f t="shared" si="6"/>
        <v>1269</v>
      </c>
      <c r="J18" s="115">
        <f>SUM(J14:J17)</f>
        <v>651</v>
      </c>
      <c r="K18" s="100">
        <f>SUM(K14:K17)</f>
        <v>618</v>
      </c>
      <c r="L18" s="116">
        <f t="shared" si="7"/>
        <v>3372</v>
      </c>
      <c r="M18" s="115">
        <f>SUM(M14:M17)</f>
        <v>1758</v>
      </c>
      <c r="N18" s="102">
        <f>SUM(N14:N17)</f>
        <v>1614</v>
      </c>
    </row>
    <row r="19" spans="1:14" ht="16.8" customHeight="1" thickBot="1" x14ac:dyDescent="0.25">
      <c r="A19" s="131" t="s">
        <v>46</v>
      </c>
      <c r="B19" s="5" t="s">
        <v>47</v>
      </c>
      <c r="C19" s="103">
        <f t="shared" si="4"/>
        <v>457</v>
      </c>
      <c r="D19" s="104">
        <v>236</v>
      </c>
      <c r="E19" s="105">
        <v>221</v>
      </c>
      <c r="F19" s="103">
        <f t="shared" si="5"/>
        <v>552</v>
      </c>
      <c r="G19" s="104">
        <v>289</v>
      </c>
      <c r="H19" s="105">
        <v>263</v>
      </c>
      <c r="I19" s="103">
        <f t="shared" si="6"/>
        <v>651</v>
      </c>
      <c r="J19" s="104">
        <v>320</v>
      </c>
      <c r="K19" s="105">
        <v>331</v>
      </c>
      <c r="L19" s="106">
        <f t="shared" si="7"/>
        <v>1660</v>
      </c>
      <c r="M19" s="104">
        <f>D19+G19+J19</f>
        <v>845</v>
      </c>
      <c r="N19" s="107">
        <f>E19+H19+K19</f>
        <v>815</v>
      </c>
    </row>
    <row r="20" spans="1:14" ht="16.8" customHeight="1" thickBot="1" x14ac:dyDescent="0.25">
      <c r="A20" s="132"/>
      <c r="B20" s="9" t="s">
        <v>48</v>
      </c>
      <c r="C20" s="109">
        <f t="shared" si="4"/>
        <v>83</v>
      </c>
      <c r="D20" s="110">
        <v>35</v>
      </c>
      <c r="E20" s="111">
        <v>48</v>
      </c>
      <c r="F20" s="109">
        <f t="shared" si="5"/>
        <v>96</v>
      </c>
      <c r="G20" s="110">
        <v>46</v>
      </c>
      <c r="H20" s="111">
        <v>50</v>
      </c>
      <c r="I20" s="109">
        <f t="shared" si="6"/>
        <v>105</v>
      </c>
      <c r="J20" s="110">
        <v>57</v>
      </c>
      <c r="K20" s="111">
        <v>48</v>
      </c>
      <c r="L20" s="112">
        <f t="shared" si="7"/>
        <v>284</v>
      </c>
      <c r="M20" s="110">
        <f>D20+G20+J20</f>
        <v>138</v>
      </c>
      <c r="N20" s="113">
        <f>E20+H20+K20</f>
        <v>146</v>
      </c>
    </row>
    <row r="21" spans="1:14" ht="16.8" customHeight="1" x14ac:dyDescent="0.2">
      <c r="A21" s="133"/>
      <c r="B21" s="8" t="s">
        <v>40</v>
      </c>
      <c r="C21" s="98">
        <f t="shared" si="4"/>
        <v>540</v>
      </c>
      <c r="D21" s="99">
        <f>SUM(D19:D20)</f>
        <v>271</v>
      </c>
      <c r="E21" s="100">
        <f>SUM(E19:E20)</f>
        <v>269</v>
      </c>
      <c r="F21" s="98">
        <f t="shared" si="5"/>
        <v>648</v>
      </c>
      <c r="G21" s="99">
        <f>SUM(G19:G20)</f>
        <v>335</v>
      </c>
      <c r="H21" s="100">
        <f>SUM(H19:H20)</f>
        <v>313</v>
      </c>
      <c r="I21" s="98">
        <f t="shared" si="6"/>
        <v>756</v>
      </c>
      <c r="J21" s="99">
        <f>SUM(J19:J20)</f>
        <v>377</v>
      </c>
      <c r="K21" s="100">
        <f>SUM(K19:K20)</f>
        <v>379</v>
      </c>
      <c r="L21" s="101">
        <f t="shared" si="7"/>
        <v>1944</v>
      </c>
      <c r="M21" s="99">
        <f>SUM(M19:M20)</f>
        <v>983</v>
      </c>
      <c r="N21" s="102">
        <f>SUM(N19:N20)</f>
        <v>961</v>
      </c>
    </row>
    <row r="22" spans="1:14" ht="16.8" customHeight="1" thickBot="1" x14ac:dyDescent="0.25">
      <c r="A22" s="131" t="s">
        <v>49</v>
      </c>
      <c r="B22" s="5" t="s">
        <v>50</v>
      </c>
      <c r="C22" s="103">
        <f t="shared" si="4"/>
        <v>453</v>
      </c>
      <c r="D22" s="104">
        <v>236</v>
      </c>
      <c r="E22" s="105">
        <v>217</v>
      </c>
      <c r="F22" s="103">
        <f t="shared" si="5"/>
        <v>459</v>
      </c>
      <c r="G22" s="104">
        <v>221</v>
      </c>
      <c r="H22" s="105">
        <v>238</v>
      </c>
      <c r="I22" s="103">
        <f t="shared" si="6"/>
        <v>524</v>
      </c>
      <c r="J22" s="104">
        <v>253</v>
      </c>
      <c r="K22" s="105">
        <v>271</v>
      </c>
      <c r="L22" s="106">
        <f t="shared" si="7"/>
        <v>1436</v>
      </c>
      <c r="M22" s="104">
        <f>D22+G22+J22</f>
        <v>710</v>
      </c>
      <c r="N22" s="107">
        <f>E22+H22+K22</f>
        <v>726</v>
      </c>
    </row>
    <row r="23" spans="1:14" ht="16.8" customHeight="1" thickBot="1" x14ac:dyDescent="0.25">
      <c r="A23" s="132"/>
      <c r="B23" s="9" t="s">
        <v>51</v>
      </c>
      <c r="C23" s="109">
        <f t="shared" si="4"/>
        <v>25</v>
      </c>
      <c r="D23" s="110">
        <v>18</v>
      </c>
      <c r="E23" s="111">
        <v>7</v>
      </c>
      <c r="F23" s="109">
        <f t="shared" si="5"/>
        <v>26</v>
      </c>
      <c r="G23" s="110">
        <v>13</v>
      </c>
      <c r="H23" s="111">
        <v>13</v>
      </c>
      <c r="I23" s="109">
        <f t="shared" si="6"/>
        <v>27</v>
      </c>
      <c r="J23" s="110">
        <v>8</v>
      </c>
      <c r="K23" s="111">
        <v>19</v>
      </c>
      <c r="L23" s="112">
        <f t="shared" si="7"/>
        <v>78</v>
      </c>
      <c r="M23" s="110">
        <f>D23+G23+J23</f>
        <v>39</v>
      </c>
      <c r="N23" s="113">
        <f>E23+H23+K23</f>
        <v>39</v>
      </c>
    </row>
    <row r="24" spans="1:14" ht="16.8" customHeight="1" x14ac:dyDescent="0.2">
      <c r="A24" s="133"/>
      <c r="B24" s="8" t="s">
        <v>40</v>
      </c>
      <c r="C24" s="98">
        <f t="shared" si="4"/>
        <v>478</v>
      </c>
      <c r="D24" s="99">
        <f>SUM(D22:D23)</f>
        <v>254</v>
      </c>
      <c r="E24" s="100">
        <f>SUM(E22:E23)</f>
        <v>224</v>
      </c>
      <c r="F24" s="98">
        <f t="shared" si="5"/>
        <v>485</v>
      </c>
      <c r="G24" s="99">
        <f>SUM(G22:G23)</f>
        <v>234</v>
      </c>
      <c r="H24" s="100">
        <f>SUM(H22:H23)</f>
        <v>251</v>
      </c>
      <c r="I24" s="98">
        <f t="shared" si="6"/>
        <v>551</v>
      </c>
      <c r="J24" s="99">
        <f>SUM(J22:J23)</f>
        <v>261</v>
      </c>
      <c r="K24" s="100">
        <f>SUM(K22:K23)</f>
        <v>290</v>
      </c>
      <c r="L24" s="101">
        <f t="shared" si="7"/>
        <v>1514</v>
      </c>
      <c r="M24" s="99">
        <f>SUM(M22:M23)</f>
        <v>749</v>
      </c>
      <c r="N24" s="102">
        <f>SUM(N22:N23)</f>
        <v>765</v>
      </c>
    </row>
    <row r="25" spans="1:14" ht="16.8" customHeight="1" thickBot="1" x14ac:dyDescent="0.25">
      <c r="A25" s="131" t="s">
        <v>52</v>
      </c>
      <c r="B25" s="5" t="s">
        <v>53</v>
      </c>
      <c r="C25" s="103">
        <f t="shared" si="4"/>
        <v>127</v>
      </c>
      <c r="D25" s="104">
        <v>70</v>
      </c>
      <c r="E25" s="105">
        <v>57</v>
      </c>
      <c r="F25" s="103">
        <f t="shared" si="5"/>
        <v>139</v>
      </c>
      <c r="G25" s="104">
        <v>67</v>
      </c>
      <c r="H25" s="105">
        <v>72</v>
      </c>
      <c r="I25" s="103">
        <f t="shared" si="6"/>
        <v>160</v>
      </c>
      <c r="J25" s="104">
        <v>93</v>
      </c>
      <c r="K25" s="105">
        <v>67</v>
      </c>
      <c r="L25" s="106">
        <f t="shared" si="7"/>
        <v>426</v>
      </c>
      <c r="M25" s="104">
        <f t="shared" ref="M25:N27" si="9">D25+G25+J25</f>
        <v>230</v>
      </c>
      <c r="N25" s="107">
        <f t="shared" si="9"/>
        <v>196</v>
      </c>
    </row>
    <row r="26" spans="1:14" ht="16.8" customHeight="1" thickBot="1" x14ac:dyDescent="0.25">
      <c r="A26" s="132"/>
      <c r="B26" s="6" t="s">
        <v>54</v>
      </c>
      <c r="C26" s="90">
        <f t="shared" si="4"/>
        <v>66</v>
      </c>
      <c r="D26" s="91">
        <v>28</v>
      </c>
      <c r="E26" s="92">
        <v>38</v>
      </c>
      <c r="F26" s="90">
        <f t="shared" si="5"/>
        <v>71</v>
      </c>
      <c r="G26" s="91">
        <v>34</v>
      </c>
      <c r="H26" s="92">
        <v>37</v>
      </c>
      <c r="I26" s="90">
        <f t="shared" si="6"/>
        <v>97</v>
      </c>
      <c r="J26" s="91">
        <v>41</v>
      </c>
      <c r="K26" s="92">
        <v>56</v>
      </c>
      <c r="L26" s="108">
        <f t="shared" si="7"/>
        <v>234</v>
      </c>
      <c r="M26" s="91">
        <f t="shared" si="9"/>
        <v>103</v>
      </c>
      <c r="N26" s="93">
        <f t="shared" si="9"/>
        <v>131</v>
      </c>
    </row>
    <row r="27" spans="1:14" ht="16.8" customHeight="1" thickBot="1" x14ac:dyDescent="0.25">
      <c r="A27" s="132"/>
      <c r="B27" s="9" t="s">
        <v>55</v>
      </c>
      <c r="C27" s="109">
        <f t="shared" si="4"/>
        <v>0</v>
      </c>
      <c r="D27" s="110">
        <v>0</v>
      </c>
      <c r="E27" s="111">
        <v>0</v>
      </c>
      <c r="F27" s="109">
        <f t="shared" si="5"/>
        <v>13</v>
      </c>
      <c r="G27" s="110">
        <v>8</v>
      </c>
      <c r="H27" s="111">
        <v>5</v>
      </c>
      <c r="I27" s="109">
        <f t="shared" si="6"/>
        <v>14</v>
      </c>
      <c r="J27" s="110">
        <v>11</v>
      </c>
      <c r="K27" s="111">
        <v>3</v>
      </c>
      <c r="L27" s="112">
        <f t="shared" si="7"/>
        <v>27</v>
      </c>
      <c r="M27" s="110">
        <f t="shared" si="9"/>
        <v>19</v>
      </c>
      <c r="N27" s="113">
        <f t="shared" si="9"/>
        <v>8</v>
      </c>
    </row>
    <row r="28" spans="1:14" ht="16.8" customHeight="1" x14ac:dyDescent="0.2">
      <c r="A28" s="133"/>
      <c r="B28" s="8" t="s">
        <v>40</v>
      </c>
      <c r="C28" s="98">
        <f t="shared" si="4"/>
        <v>193</v>
      </c>
      <c r="D28" s="99">
        <f>SUM(D25:D27)</f>
        <v>98</v>
      </c>
      <c r="E28" s="100">
        <f>SUM(E25:E27)</f>
        <v>95</v>
      </c>
      <c r="F28" s="98">
        <f t="shared" si="5"/>
        <v>223</v>
      </c>
      <c r="G28" s="99">
        <f>SUM(G25:G27)</f>
        <v>109</v>
      </c>
      <c r="H28" s="100">
        <f>SUM(H25:H27)</f>
        <v>114</v>
      </c>
      <c r="I28" s="98">
        <f t="shared" si="6"/>
        <v>271</v>
      </c>
      <c r="J28" s="99">
        <f>SUM(J25:J27)</f>
        <v>145</v>
      </c>
      <c r="K28" s="100">
        <f>SUM(K25:K27)</f>
        <v>126</v>
      </c>
      <c r="L28" s="101">
        <f t="shared" si="7"/>
        <v>687</v>
      </c>
      <c r="M28" s="99">
        <f>SUM(M25:M27)</f>
        <v>352</v>
      </c>
      <c r="N28" s="102">
        <f>SUM(N25:N27)</f>
        <v>335</v>
      </c>
    </row>
    <row r="29" spans="1:14" ht="16.8" customHeight="1" thickBot="1" x14ac:dyDescent="0.25">
      <c r="A29" s="131" t="s">
        <v>56</v>
      </c>
      <c r="B29" s="5" t="s">
        <v>57</v>
      </c>
      <c r="C29" s="103">
        <f t="shared" si="4"/>
        <v>120</v>
      </c>
      <c r="D29" s="104">
        <v>65</v>
      </c>
      <c r="E29" s="105">
        <v>55</v>
      </c>
      <c r="F29" s="103">
        <f t="shared" si="5"/>
        <v>109</v>
      </c>
      <c r="G29" s="104">
        <v>54</v>
      </c>
      <c r="H29" s="105">
        <v>55</v>
      </c>
      <c r="I29" s="103">
        <f t="shared" si="6"/>
        <v>129</v>
      </c>
      <c r="J29" s="104">
        <v>68</v>
      </c>
      <c r="K29" s="105">
        <v>61</v>
      </c>
      <c r="L29" s="106">
        <f t="shared" si="7"/>
        <v>358</v>
      </c>
      <c r="M29" s="104">
        <f>D29+G29+J29</f>
        <v>187</v>
      </c>
      <c r="N29" s="107">
        <f>E29+H29+K29</f>
        <v>171</v>
      </c>
    </row>
    <row r="30" spans="1:14" ht="16.8" customHeight="1" thickBot="1" x14ac:dyDescent="0.25">
      <c r="A30" s="132"/>
      <c r="B30" s="9" t="s">
        <v>58</v>
      </c>
      <c r="C30" s="109">
        <f t="shared" si="4"/>
        <v>39</v>
      </c>
      <c r="D30" s="110">
        <v>21</v>
      </c>
      <c r="E30" s="111">
        <v>18</v>
      </c>
      <c r="F30" s="109">
        <f t="shared" si="5"/>
        <v>38</v>
      </c>
      <c r="G30" s="110">
        <v>21</v>
      </c>
      <c r="H30" s="111">
        <v>17</v>
      </c>
      <c r="I30" s="109">
        <f t="shared" si="6"/>
        <v>57</v>
      </c>
      <c r="J30" s="110">
        <v>26</v>
      </c>
      <c r="K30" s="111">
        <v>31</v>
      </c>
      <c r="L30" s="112">
        <f t="shared" si="7"/>
        <v>134</v>
      </c>
      <c r="M30" s="110">
        <f>D30+G30+J30</f>
        <v>68</v>
      </c>
      <c r="N30" s="113">
        <f>E30+H30+K30</f>
        <v>66</v>
      </c>
    </row>
    <row r="31" spans="1:14" ht="16.8" customHeight="1" x14ac:dyDescent="0.2">
      <c r="A31" s="133"/>
      <c r="B31" s="8" t="s">
        <v>40</v>
      </c>
      <c r="C31" s="98">
        <f t="shared" si="4"/>
        <v>159</v>
      </c>
      <c r="D31" s="99">
        <f>SUM(D29:D30)</f>
        <v>86</v>
      </c>
      <c r="E31" s="100">
        <f>SUM(E29:E30)</f>
        <v>73</v>
      </c>
      <c r="F31" s="98">
        <f t="shared" si="5"/>
        <v>147</v>
      </c>
      <c r="G31" s="99">
        <f>SUM(G29:G30)</f>
        <v>75</v>
      </c>
      <c r="H31" s="100">
        <f>SUM(H29:H30)</f>
        <v>72</v>
      </c>
      <c r="I31" s="98">
        <f t="shared" si="6"/>
        <v>186</v>
      </c>
      <c r="J31" s="99">
        <f>SUM(J29:J30)</f>
        <v>94</v>
      </c>
      <c r="K31" s="100">
        <f>SUM(K29:K30)</f>
        <v>92</v>
      </c>
      <c r="L31" s="101">
        <f t="shared" si="7"/>
        <v>492</v>
      </c>
      <c r="M31" s="99">
        <f>SUM(M29:M30)</f>
        <v>255</v>
      </c>
      <c r="N31" s="102">
        <f>SUM(N29:N30)</f>
        <v>237</v>
      </c>
    </row>
    <row r="32" spans="1:14" ht="16.8" customHeight="1" thickBot="1" x14ac:dyDescent="0.25">
      <c r="A32" s="131" t="s">
        <v>59</v>
      </c>
      <c r="B32" s="5" t="s">
        <v>60</v>
      </c>
      <c r="C32" s="103">
        <f t="shared" si="4"/>
        <v>195</v>
      </c>
      <c r="D32" s="104">
        <v>104</v>
      </c>
      <c r="E32" s="105">
        <v>91</v>
      </c>
      <c r="F32" s="103">
        <f t="shared" si="5"/>
        <v>202</v>
      </c>
      <c r="G32" s="104">
        <v>91</v>
      </c>
      <c r="H32" s="105">
        <v>111</v>
      </c>
      <c r="I32" s="103">
        <f t="shared" si="6"/>
        <v>243</v>
      </c>
      <c r="J32" s="104">
        <v>128</v>
      </c>
      <c r="K32" s="105">
        <v>115</v>
      </c>
      <c r="L32" s="106">
        <f t="shared" si="7"/>
        <v>640</v>
      </c>
      <c r="M32" s="104">
        <f t="shared" ref="M32:N35" si="10">D32+G32+J32</f>
        <v>323</v>
      </c>
      <c r="N32" s="107">
        <f t="shared" si="10"/>
        <v>317</v>
      </c>
    </row>
    <row r="33" spans="1:14" ht="16.8" customHeight="1" thickBot="1" x14ac:dyDescent="0.25">
      <c r="A33" s="132"/>
      <c r="B33" s="6" t="s">
        <v>61</v>
      </c>
      <c r="C33" s="90">
        <f t="shared" si="4"/>
        <v>56</v>
      </c>
      <c r="D33" s="91">
        <v>33</v>
      </c>
      <c r="E33" s="92">
        <v>23</v>
      </c>
      <c r="F33" s="90">
        <f t="shared" si="5"/>
        <v>73</v>
      </c>
      <c r="G33" s="91">
        <v>40</v>
      </c>
      <c r="H33" s="92">
        <v>33</v>
      </c>
      <c r="I33" s="90">
        <f t="shared" si="6"/>
        <v>60</v>
      </c>
      <c r="J33" s="91">
        <v>29</v>
      </c>
      <c r="K33" s="92">
        <v>31</v>
      </c>
      <c r="L33" s="108">
        <f t="shared" si="7"/>
        <v>189</v>
      </c>
      <c r="M33" s="91">
        <f t="shared" si="10"/>
        <v>102</v>
      </c>
      <c r="N33" s="93">
        <f t="shared" si="10"/>
        <v>87</v>
      </c>
    </row>
    <row r="34" spans="1:14" ht="16.8" customHeight="1" thickBot="1" x14ac:dyDescent="0.25">
      <c r="A34" s="132"/>
      <c r="B34" s="6" t="s">
        <v>62</v>
      </c>
      <c r="C34" s="90">
        <f t="shared" si="4"/>
        <v>0</v>
      </c>
      <c r="D34" s="91">
        <v>0</v>
      </c>
      <c r="E34" s="92">
        <v>0</v>
      </c>
      <c r="F34" s="90">
        <f t="shared" si="5"/>
        <v>28</v>
      </c>
      <c r="G34" s="91">
        <v>14</v>
      </c>
      <c r="H34" s="92">
        <v>14</v>
      </c>
      <c r="I34" s="90">
        <f t="shared" si="6"/>
        <v>33</v>
      </c>
      <c r="J34" s="91">
        <v>16</v>
      </c>
      <c r="K34" s="92">
        <v>17</v>
      </c>
      <c r="L34" s="108">
        <f t="shared" si="7"/>
        <v>61</v>
      </c>
      <c r="M34" s="91">
        <f t="shared" si="10"/>
        <v>30</v>
      </c>
      <c r="N34" s="93">
        <f t="shared" si="10"/>
        <v>31</v>
      </c>
    </row>
    <row r="35" spans="1:14" ht="16.8" customHeight="1" thickBot="1" x14ac:dyDescent="0.25">
      <c r="A35" s="132"/>
      <c r="B35" s="9" t="s">
        <v>63</v>
      </c>
      <c r="C35" s="109">
        <f t="shared" si="4"/>
        <v>9</v>
      </c>
      <c r="D35" s="110">
        <v>5</v>
      </c>
      <c r="E35" s="111">
        <v>4</v>
      </c>
      <c r="F35" s="109">
        <f t="shared" si="5"/>
        <v>6</v>
      </c>
      <c r="G35" s="110">
        <v>2</v>
      </c>
      <c r="H35" s="111">
        <v>4</v>
      </c>
      <c r="I35" s="109">
        <f t="shared" si="6"/>
        <v>11</v>
      </c>
      <c r="J35" s="110">
        <v>6</v>
      </c>
      <c r="K35" s="111">
        <v>5</v>
      </c>
      <c r="L35" s="112">
        <f t="shared" si="7"/>
        <v>26</v>
      </c>
      <c r="M35" s="110">
        <f t="shared" si="10"/>
        <v>13</v>
      </c>
      <c r="N35" s="113">
        <f t="shared" si="10"/>
        <v>13</v>
      </c>
    </row>
    <row r="36" spans="1:14" ht="16.8" customHeight="1" x14ac:dyDescent="0.2">
      <c r="A36" s="133"/>
      <c r="B36" s="8" t="s">
        <v>40</v>
      </c>
      <c r="C36" s="98">
        <f t="shared" si="4"/>
        <v>260</v>
      </c>
      <c r="D36" s="99">
        <f>SUM(D32:D35)</f>
        <v>142</v>
      </c>
      <c r="E36" s="100">
        <f>SUM(E32:E35)</f>
        <v>118</v>
      </c>
      <c r="F36" s="98">
        <f t="shared" si="5"/>
        <v>309</v>
      </c>
      <c r="G36" s="99">
        <f>SUM(G32:G35)</f>
        <v>147</v>
      </c>
      <c r="H36" s="100">
        <f>SUM(H32:H35)</f>
        <v>162</v>
      </c>
      <c r="I36" s="98">
        <f t="shared" si="6"/>
        <v>347</v>
      </c>
      <c r="J36" s="99">
        <f>SUM(J32:J35)</f>
        <v>179</v>
      </c>
      <c r="K36" s="100">
        <f>SUM(K32:K35)</f>
        <v>168</v>
      </c>
      <c r="L36" s="101">
        <f t="shared" si="7"/>
        <v>916</v>
      </c>
      <c r="M36" s="99">
        <f>SUM(M32:M35)</f>
        <v>468</v>
      </c>
      <c r="N36" s="102">
        <f>SUM(N32:N35)</f>
        <v>448</v>
      </c>
    </row>
    <row r="37" spans="1:14" ht="16.8" customHeight="1" thickBot="1" x14ac:dyDescent="0.25">
      <c r="A37" s="131" t="s">
        <v>64</v>
      </c>
      <c r="B37" s="5" t="s">
        <v>65</v>
      </c>
      <c r="C37" s="103">
        <f t="shared" si="4"/>
        <v>141</v>
      </c>
      <c r="D37" s="104">
        <v>68</v>
      </c>
      <c r="E37" s="105">
        <v>73</v>
      </c>
      <c r="F37" s="103">
        <f t="shared" si="5"/>
        <v>157</v>
      </c>
      <c r="G37" s="104">
        <v>81</v>
      </c>
      <c r="H37" s="105">
        <v>76</v>
      </c>
      <c r="I37" s="103">
        <f t="shared" si="6"/>
        <v>164</v>
      </c>
      <c r="J37" s="104">
        <v>85</v>
      </c>
      <c r="K37" s="105">
        <v>79</v>
      </c>
      <c r="L37" s="106">
        <f t="shared" si="7"/>
        <v>462</v>
      </c>
      <c r="M37" s="104">
        <f t="shared" ref="M37:N40" si="11">D37+G37+J37</f>
        <v>234</v>
      </c>
      <c r="N37" s="107">
        <f t="shared" si="11"/>
        <v>228</v>
      </c>
    </row>
    <row r="38" spans="1:14" ht="16.8" customHeight="1" thickBot="1" x14ac:dyDescent="0.25">
      <c r="A38" s="132"/>
      <c r="B38" s="6" t="s">
        <v>66</v>
      </c>
      <c r="C38" s="90">
        <f t="shared" si="4"/>
        <v>8</v>
      </c>
      <c r="D38" s="91">
        <v>4</v>
      </c>
      <c r="E38" s="92">
        <v>4</v>
      </c>
      <c r="F38" s="90">
        <f t="shared" si="5"/>
        <v>7</v>
      </c>
      <c r="G38" s="91">
        <v>5</v>
      </c>
      <c r="H38" s="92">
        <v>2</v>
      </c>
      <c r="I38" s="90">
        <f t="shared" si="6"/>
        <v>7</v>
      </c>
      <c r="J38" s="91">
        <v>4</v>
      </c>
      <c r="K38" s="92">
        <v>3</v>
      </c>
      <c r="L38" s="108">
        <f t="shared" si="7"/>
        <v>22</v>
      </c>
      <c r="M38" s="91">
        <f t="shared" si="11"/>
        <v>13</v>
      </c>
      <c r="N38" s="93">
        <f t="shared" si="11"/>
        <v>9</v>
      </c>
    </row>
    <row r="39" spans="1:14" ht="16.8" customHeight="1" thickBot="1" x14ac:dyDescent="0.25">
      <c r="A39" s="132"/>
      <c r="B39" s="6" t="s">
        <v>67</v>
      </c>
      <c r="C39" s="90">
        <f t="shared" si="4"/>
        <v>13</v>
      </c>
      <c r="D39" s="91">
        <v>8</v>
      </c>
      <c r="E39" s="92">
        <v>5</v>
      </c>
      <c r="F39" s="90">
        <f t="shared" si="5"/>
        <v>20</v>
      </c>
      <c r="G39" s="91">
        <v>14</v>
      </c>
      <c r="H39" s="92">
        <v>6</v>
      </c>
      <c r="I39" s="90">
        <f t="shared" si="6"/>
        <v>20</v>
      </c>
      <c r="J39" s="91">
        <v>7</v>
      </c>
      <c r="K39" s="92">
        <v>13</v>
      </c>
      <c r="L39" s="108">
        <f t="shared" si="7"/>
        <v>53</v>
      </c>
      <c r="M39" s="91">
        <f t="shared" si="11"/>
        <v>29</v>
      </c>
      <c r="N39" s="93">
        <f t="shared" si="11"/>
        <v>24</v>
      </c>
    </row>
    <row r="40" spans="1:14" ht="16.8" customHeight="1" thickBot="1" x14ac:dyDescent="0.25">
      <c r="A40" s="132"/>
      <c r="B40" s="9" t="s">
        <v>68</v>
      </c>
      <c r="C40" s="109">
        <f t="shared" si="4"/>
        <v>35</v>
      </c>
      <c r="D40" s="110">
        <v>21</v>
      </c>
      <c r="E40" s="111">
        <v>14</v>
      </c>
      <c r="F40" s="109">
        <f t="shared" si="5"/>
        <v>34</v>
      </c>
      <c r="G40" s="110">
        <v>20</v>
      </c>
      <c r="H40" s="111">
        <v>14</v>
      </c>
      <c r="I40" s="109">
        <f t="shared" si="6"/>
        <v>49</v>
      </c>
      <c r="J40" s="110">
        <v>28</v>
      </c>
      <c r="K40" s="111">
        <v>21</v>
      </c>
      <c r="L40" s="112">
        <f t="shared" si="7"/>
        <v>118</v>
      </c>
      <c r="M40" s="110">
        <f t="shared" si="11"/>
        <v>69</v>
      </c>
      <c r="N40" s="113">
        <f t="shared" si="11"/>
        <v>49</v>
      </c>
    </row>
    <row r="41" spans="1:14" ht="16.8" customHeight="1" x14ac:dyDescent="0.2">
      <c r="A41" s="133"/>
      <c r="B41" s="8" t="s">
        <v>40</v>
      </c>
      <c r="C41" s="98">
        <f t="shared" si="4"/>
        <v>197</v>
      </c>
      <c r="D41" s="99">
        <f>SUM(D37:D40)</f>
        <v>101</v>
      </c>
      <c r="E41" s="100">
        <f>SUM(E37:E40)</f>
        <v>96</v>
      </c>
      <c r="F41" s="98">
        <f t="shared" si="5"/>
        <v>218</v>
      </c>
      <c r="G41" s="99">
        <f>SUM(G37:G40)</f>
        <v>120</v>
      </c>
      <c r="H41" s="100">
        <f>SUM(H37:H40)</f>
        <v>98</v>
      </c>
      <c r="I41" s="98">
        <f t="shared" si="6"/>
        <v>240</v>
      </c>
      <c r="J41" s="99">
        <f>SUM(J37:J40)</f>
        <v>124</v>
      </c>
      <c r="K41" s="100">
        <f>SUM(K37:K40)</f>
        <v>116</v>
      </c>
      <c r="L41" s="101">
        <f t="shared" si="7"/>
        <v>655</v>
      </c>
      <c r="M41" s="99">
        <f>SUM(M37:M40)</f>
        <v>345</v>
      </c>
      <c r="N41" s="102">
        <f>SUM(N37:N40)</f>
        <v>310</v>
      </c>
    </row>
    <row r="42" spans="1:14" ht="16.8" customHeight="1" thickBot="1" x14ac:dyDescent="0.25">
      <c r="A42" s="134" t="s">
        <v>69</v>
      </c>
      <c r="B42" s="5" t="s">
        <v>70</v>
      </c>
      <c r="C42" s="103">
        <f t="shared" si="4"/>
        <v>99</v>
      </c>
      <c r="D42" s="104">
        <v>51</v>
      </c>
      <c r="E42" s="105">
        <v>48</v>
      </c>
      <c r="F42" s="103">
        <f t="shared" si="5"/>
        <v>106</v>
      </c>
      <c r="G42" s="104">
        <v>49</v>
      </c>
      <c r="H42" s="105">
        <v>57</v>
      </c>
      <c r="I42" s="103">
        <f t="shared" si="6"/>
        <v>121</v>
      </c>
      <c r="J42" s="104">
        <v>59</v>
      </c>
      <c r="K42" s="105">
        <v>62</v>
      </c>
      <c r="L42" s="106">
        <f t="shared" si="7"/>
        <v>326</v>
      </c>
      <c r="M42" s="104">
        <f t="shared" ref="M42:N45" si="12">D42+G42+J42</f>
        <v>159</v>
      </c>
      <c r="N42" s="107">
        <f t="shared" si="12"/>
        <v>167</v>
      </c>
    </row>
    <row r="43" spans="1:14" ht="16.8" customHeight="1" thickBot="1" x14ac:dyDescent="0.25">
      <c r="A43" s="132"/>
      <c r="B43" s="6" t="s">
        <v>71</v>
      </c>
      <c r="C43" s="90">
        <f t="shared" si="4"/>
        <v>16</v>
      </c>
      <c r="D43" s="91">
        <v>9</v>
      </c>
      <c r="E43" s="92">
        <v>7</v>
      </c>
      <c r="F43" s="90">
        <f t="shared" si="5"/>
        <v>26</v>
      </c>
      <c r="G43" s="91">
        <v>8</v>
      </c>
      <c r="H43" s="92">
        <v>18</v>
      </c>
      <c r="I43" s="90">
        <f t="shared" si="6"/>
        <v>31</v>
      </c>
      <c r="J43" s="91">
        <v>22</v>
      </c>
      <c r="K43" s="92">
        <v>9</v>
      </c>
      <c r="L43" s="108">
        <f t="shared" si="7"/>
        <v>73</v>
      </c>
      <c r="M43" s="91">
        <f t="shared" si="12"/>
        <v>39</v>
      </c>
      <c r="N43" s="93">
        <f t="shared" si="12"/>
        <v>34</v>
      </c>
    </row>
    <row r="44" spans="1:14" ht="16.8" customHeight="1" thickBot="1" x14ac:dyDescent="0.25">
      <c r="A44" s="132"/>
      <c r="B44" s="6" t="s">
        <v>72</v>
      </c>
      <c r="C44" s="90">
        <f t="shared" si="4"/>
        <v>9</v>
      </c>
      <c r="D44" s="91">
        <v>4</v>
      </c>
      <c r="E44" s="92">
        <v>5</v>
      </c>
      <c r="F44" s="90">
        <f t="shared" si="5"/>
        <v>19</v>
      </c>
      <c r="G44" s="91">
        <v>11</v>
      </c>
      <c r="H44" s="92">
        <v>8</v>
      </c>
      <c r="I44" s="90">
        <f t="shared" si="6"/>
        <v>11</v>
      </c>
      <c r="J44" s="91">
        <v>9</v>
      </c>
      <c r="K44" s="92">
        <v>2</v>
      </c>
      <c r="L44" s="108">
        <f t="shared" si="7"/>
        <v>39</v>
      </c>
      <c r="M44" s="91">
        <f t="shared" si="12"/>
        <v>24</v>
      </c>
      <c r="N44" s="93">
        <f t="shared" si="12"/>
        <v>15</v>
      </c>
    </row>
    <row r="45" spans="1:14" ht="16.8" customHeight="1" thickBot="1" x14ac:dyDescent="0.25">
      <c r="A45" s="132"/>
      <c r="B45" s="9" t="s">
        <v>73</v>
      </c>
      <c r="C45" s="109">
        <f t="shared" si="4"/>
        <v>24</v>
      </c>
      <c r="D45" s="110">
        <v>11</v>
      </c>
      <c r="E45" s="111">
        <v>13</v>
      </c>
      <c r="F45" s="109">
        <f t="shared" si="5"/>
        <v>38</v>
      </c>
      <c r="G45" s="110">
        <v>20</v>
      </c>
      <c r="H45" s="111">
        <v>18</v>
      </c>
      <c r="I45" s="109">
        <f t="shared" si="6"/>
        <v>46</v>
      </c>
      <c r="J45" s="110">
        <v>20</v>
      </c>
      <c r="K45" s="111">
        <v>26</v>
      </c>
      <c r="L45" s="112">
        <f t="shared" si="7"/>
        <v>108</v>
      </c>
      <c r="M45" s="110">
        <f t="shared" si="12"/>
        <v>51</v>
      </c>
      <c r="N45" s="113">
        <f t="shared" si="12"/>
        <v>57</v>
      </c>
    </row>
    <row r="46" spans="1:14" ht="16.8" customHeight="1" thickBot="1" x14ac:dyDescent="0.25">
      <c r="A46" s="135"/>
      <c r="B46" s="10" t="s">
        <v>40</v>
      </c>
      <c r="C46" s="117">
        <f t="shared" si="4"/>
        <v>148</v>
      </c>
      <c r="D46" s="118">
        <f>SUM(D42:D45)</f>
        <v>75</v>
      </c>
      <c r="E46" s="119">
        <f>SUM(E42:E45)</f>
        <v>73</v>
      </c>
      <c r="F46" s="117">
        <f t="shared" si="5"/>
        <v>189</v>
      </c>
      <c r="G46" s="118">
        <f>SUM(G42:G45)</f>
        <v>88</v>
      </c>
      <c r="H46" s="119">
        <f>SUM(H42:H45)</f>
        <v>101</v>
      </c>
      <c r="I46" s="117">
        <f t="shared" si="6"/>
        <v>209</v>
      </c>
      <c r="J46" s="118">
        <f>SUM(J42:J45)</f>
        <v>110</v>
      </c>
      <c r="K46" s="119">
        <f>SUM(K42:K45)</f>
        <v>99</v>
      </c>
      <c r="L46" s="120">
        <f t="shared" si="7"/>
        <v>546</v>
      </c>
      <c r="M46" s="118">
        <f>SUM(M42:M45)</f>
        <v>273</v>
      </c>
      <c r="N46" s="121">
        <f>SUM(N42:N45)</f>
        <v>273</v>
      </c>
    </row>
  </sheetData>
  <sortState columnSort="1" ref="L3:N46">
    <sortCondition ref="L3:N3" customList="総数,男,女"/>
  </sortState>
  <mergeCells count="16">
    <mergeCell ref="A1:N1"/>
    <mergeCell ref="A2:A3"/>
    <mergeCell ref="B2:B3"/>
    <mergeCell ref="C2:E2"/>
    <mergeCell ref="F2:H2"/>
    <mergeCell ref="I2:K2"/>
    <mergeCell ref="L2:N2"/>
    <mergeCell ref="A32:A36"/>
    <mergeCell ref="A37:A41"/>
    <mergeCell ref="A42:A46"/>
    <mergeCell ref="A5:A13"/>
    <mergeCell ref="A14:A18"/>
    <mergeCell ref="A19:A21"/>
    <mergeCell ref="A22:A24"/>
    <mergeCell ref="A25:A28"/>
    <mergeCell ref="A29:A31"/>
  </mergeCells>
  <phoneticPr fontId="2"/>
  <pageMargins left="0.78740157480314965" right="0.39370078740157483" top="0.78740157480314965" bottom="0.78740157480314965" header="0.31496062992125984" footer="0.31496062992125984"/>
  <pageSetup paperSize="9" firstPageNumber="24" orientation="portrait" useFirstPageNumber="1" r:id="rId1"/>
  <headerFooter>
    <oddHeader>&amp;R&amp;10&amp;K01+021
&amp;9&amp;K01+034Ⅲ　データ編１_市町村別対象者数（R5）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7"/>
  <sheetViews>
    <sheetView view="pageBreakPreview" zoomScaleNormal="100" zoomScaleSheetLayoutView="100" workbookViewId="0">
      <selection activeCell="K1" sqref="K1"/>
    </sheetView>
  </sheetViews>
  <sheetFormatPr defaultColWidth="8.88671875" defaultRowHeight="13.2" x14ac:dyDescent="0.2"/>
  <cols>
    <col min="1" max="1" width="8.77734375" style="1" customWidth="1"/>
    <col min="2" max="2" width="2.77734375" style="1" customWidth="1"/>
    <col min="3" max="3" width="14.44140625" style="1" customWidth="1"/>
    <col min="4" max="9" width="9.33203125" style="1" customWidth="1"/>
    <col min="10" max="16384" width="8.88671875" style="1"/>
  </cols>
  <sheetData>
    <row r="1" spans="1:9" ht="16.8" customHeight="1" x14ac:dyDescent="0.2">
      <c r="A1" s="11" t="s">
        <v>134</v>
      </c>
      <c r="B1" s="11"/>
      <c r="C1" s="122"/>
      <c r="D1" s="11"/>
      <c r="E1" s="11"/>
      <c r="F1" s="11"/>
      <c r="G1" s="11"/>
      <c r="H1" s="11"/>
      <c r="I1" s="11"/>
    </row>
    <row r="2" spans="1:9" s="2" customFormat="1" ht="16.8" customHeight="1" x14ac:dyDescent="0.2"/>
    <row r="3" spans="1:9" s="15" customFormat="1" ht="16.8" customHeight="1" x14ac:dyDescent="0.2">
      <c r="A3" s="122" t="s">
        <v>126</v>
      </c>
    </row>
    <row r="4" spans="1:9" s="19" customFormat="1" ht="15" customHeight="1" x14ac:dyDescent="0.2">
      <c r="A4" s="143"/>
      <c r="B4" s="144"/>
      <c r="C4" s="145"/>
      <c r="D4" s="16" t="s">
        <v>2</v>
      </c>
      <c r="E4" s="16" t="s">
        <v>0</v>
      </c>
      <c r="F4" s="17" t="s">
        <v>1</v>
      </c>
      <c r="G4" s="18" t="s">
        <v>2</v>
      </c>
      <c r="H4" s="16" t="s">
        <v>0</v>
      </c>
      <c r="I4" s="16" t="s">
        <v>1</v>
      </c>
    </row>
    <row r="5" spans="1:9" s="19" customFormat="1" ht="15" customHeight="1" x14ac:dyDescent="0.2">
      <c r="A5" s="146" t="s">
        <v>20</v>
      </c>
      <c r="B5" s="149" t="s">
        <v>123</v>
      </c>
      <c r="C5" s="150"/>
      <c r="D5" s="32">
        <f>SUM(E5:F5)</f>
        <v>6651</v>
      </c>
      <c r="E5" s="32">
        <f>'１_市町村別対象者数'!J4</f>
        <v>3404</v>
      </c>
      <c r="F5" s="33">
        <f>'１_市町村別対象者数'!K4</f>
        <v>3247</v>
      </c>
      <c r="G5" s="46">
        <f>D5/D5</f>
        <v>1</v>
      </c>
      <c r="H5" s="47">
        <f>E5/E5</f>
        <v>1</v>
      </c>
      <c r="I5" s="47">
        <f>F5/F5</f>
        <v>1</v>
      </c>
    </row>
    <row r="6" spans="1:9" s="19" customFormat="1" ht="15" customHeight="1" x14ac:dyDescent="0.2">
      <c r="A6" s="147"/>
      <c r="B6" s="151" t="s">
        <v>79</v>
      </c>
      <c r="C6" s="152"/>
      <c r="D6" s="34">
        <f>SUM(E6:F6)</f>
        <v>3258</v>
      </c>
      <c r="E6" s="34">
        <f>E5-E7</f>
        <v>1674</v>
      </c>
      <c r="F6" s="35">
        <f>F5-F7</f>
        <v>1584</v>
      </c>
      <c r="G6" s="48">
        <f>D6/D5</f>
        <v>0.48985115020297698</v>
      </c>
      <c r="H6" s="49">
        <f>E6/E5</f>
        <v>0.49177438307873089</v>
      </c>
      <c r="I6" s="49">
        <f>F6/F5</f>
        <v>0.48783492454573452</v>
      </c>
    </row>
    <row r="7" spans="1:9" s="19" customFormat="1" ht="15" customHeight="1" x14ac:dyDescent="0.2">
      <c r="A7" s="147"/>
      <c r="B7" s="153" t="s">
        <v>28</v>
      </c>
      <c r="C7" s="154"/>
      <c r="D7" s="36">
        <f>SUM(D8:D13)</f>
        <v>3393</v>
      </c>
      <c r="E7" s="36">
        <f>SUM(E8:E13)</f>
        <v>1730</v>
      </c>
      <c r="F7" s="37">
        <f>SUM(F8:F13)</f>
        <v>1663</v>
      </c>
      <c r="G7" s="50">
        <f>D7/D5</f>
        <v>0.51014884979702302</v>
      </c>
      <c r="H7" s="51">
        <f>E7/E5</f>
        <v>0.50822561692126911</v>
      </c>
      <c r="I7" s="51">
        <f>F7/F5</f>
        <v>0.51216507545426548</v>
      </c>
    </row>
    <row r="8" spans="1:9" s="19" customFormat="1" ht="15" customHeight="1" x14ac:dyDescent="0.2">
      <c r="A8" s="147"/>
      <c r="B8" s="155" t="s">
        <v>3</v>
      </c>
      <c r="C8" s="156"/>
      <c r="D8" s="38">
        <f>SUM(E8:F8)</f>
        <v>4</v>
      </c>
      <c r="E8" s="38">
        <v>1</v>
      </c>
      <c r="F8" s="39">
        <v>3</v>
      </c>
      <c r="G8" s="52">
        <f>D8/D7</f>
        <v>1.1788977306218685E-3</v>
      </c>
      <c r="H8" s="53">
        <f>E8/E7</f>
        <v>5.7803468208092489E-4</v>
      </c>
      <c r="I8" s="53">
        <f>F8/F7</f>
        <v>1.8039687312086591E-3</v>
      </c>
    </row>
    <row r="9" spans="1:9" s="19" customFormat="1" ht="15" customHeight="1" x14ac:dyDescent="0.2">
      <c r="A9" s="147"/>
      <c r="B9" s="157" t="s">
        <v>4</v>
      </c>
      <c r="C9" s="158"/>
      <c r="D9" s="40">
        <f t="shared" ref="D9:D13" si="0">SUM(E9:F9)</f>
        <v>22</v>
      </c>
      <c r="E9" s="40">
        <v>15</v>
      </c>
      <c r="F9" s="41">
        <v>7</v>
      </c>
      <c r="G9" s="54">
        <f>D9/D7</f>
        <v>6.4839375184202767E-3</v>
      </c>
      <c r="H9" s="55">
        <f>E9/E7</f>
        <v>8.670520231213872E-3</v>
      </c>
      <c r="I9" s="55">
        <f>F9/F7</f>
        <v>4.2092603728202047E-3</v>
      </c>
    </row>
    <row r="10" spans="1:9" s="19" customFormat="1" ht="15" customHeight="1" x14ac:dyDescent="0.2">
      <c r="A10" s="147"/>
      <c r="B10" s="157" t="s">
        <v>5</v>
      </c>
      <c r="C10" s="158"/>
      <c r="D10" s="40">
        <f t="shared" si="0"/>
        <v>3193</v>
      </c>
      <c r="E10" s="40">
        <v>1638</v>
      </c>
      <c r="F10" s="41">
        <v>1555</v>
      </c>
      <c r="G10" s="54">
        <f>D10/D7</f>
        <v>0.94105511346890658</v>
      </c>
      <c r="H10" s="55">
        <f>E10/E7</f>
        <v>0.94682080924855494</v>
      </c>
      <c r="I10" s="55">
        <f>F10/F7</f>
        <v>0.93505712567648824</v>
      </c>
    </row>
    <row r="11" spans="1:9" s="19" customFormat="1" ht="15" customHeight="1" x14ac:dyDescent="0.2">
      <c r="A11" s="147"/>
      <c r="B11" s="157" t="s">
        <v>150</v>
      </c>
      <c r="C11" s="158"/>
      <c r="D11" s="40">
        <f t="shared" si="0"/>
        <v>106</v>
      </c>
      <c r="E11" s="40">
        <v>49</v>
      </c>
      <c r="F11" s="41">
        <v>57</v>
      </c>
      <c r="G11" s="54">
        <f>D11/D7</f>
        <v>3.1240789861479518E-2</v>
      </c>
      <c r="H11" s="55">
        <f>E11/E7</f>
        <v>2.8323699421965318E-2</v>
      </c>
      <c r="I11" s="55">
        <f>F11/F7</f>
        <v>3.4275405892964524E-2</v>
      </c>
    </row>
    <row r="12" spans="1:9" s="19" customFormat="1" ht="15" customHeight="1" x14ac:dyDescent="0.2">
      <c r="A12" s="147"/>
      <c r="B12" s="157" t="s">
        <v>151</v>
      </c>
      <c r="C12" s="158"/>
      <c r="D12" s="40">
        <f t="shared" si="0"/>
        <v>57</v>
      </c>
      <c r="E12" s="40">
        <v>23</v>
      </c>
      <c r="F12" s="41">
        <v>34</v>
      </c>
      <c r="G12" s="54">
        <f>D12/D7</f>
        <v>1.6799292661361626E-2</v>
      </c>
      <c r="H12" s="55">
        <f>E12/E7</f>
        <v>1.3294797687861272E-2</v>
      </c>
      <c r="I12" s="55">
        <f>F12/F7</f>
        <v>2.0444978953698137E-2</v>
      </c>
    </row>
    <row r="13" spans="1:9" s="19" customFormat="1" ht="15" customHeight="1" x14ac:dyDescent="0.2">
      <c r="A13" s="147"/>
      <c r="B13" s="159" t="s">
        <v>152</v>
      </c>
      <c r="C13" s="160"/>
      <c r="D13" s="34">
        <f t="shared" si="0"/>
        <v>11</v>
      </c>
      <c r="E13" s="34">
        <v>4</v>
      </c>
      <c r="F13" s="35">
        <v>7</v>
      </c>
      <c r="G13" s="48">
        <f>D13/D7</f>
        <v>3.2419687592101384E-3</v>
      </c>
      <c r="H13" s="49">
        <f>E13/E7</f>
        <v>2.3121387283236996E-3</v>
      </c>
      <c r="I13" s="49">
        <f>F13/F7</f>
        <v>4.2092603728202047E-3</v>
      </c>
    </row>
    <row r="14" spans="1:9" s="19" customFormat="1" ht="15" customHeight="1" x14ac:dyDescent="0.2">
      <c r="A14" s="147"/>
      <c r="B14" s="161" t="s">
        <v>27</v>
      </c>
      <c r="C14" s="27" t="s">
        <v>120</v>
      </c>
      <c r="D14" s="42">
        <f>SUM(D8:D9)</f>
        <v>26</v>
      </c>
      <c r="E14" s="42">
        <f>SUM(E8:E9)</f>
        <v>16</v>
      </c>
      <c r="F14" s="43">
        <f>SUM(F8:F9)</f>
        <v>10</v>
      </c>
      <c r="G14" s="56">
        <f>D14/D7</f>
        <v>7.6628352490421452E-3</v>
      </c>
      <c r="H14" s="57">
        <f>E14/E7</f>
        <v>9.2485549132947983E-3</v>
      </c>
      <c r="I14" s="57">
        <f>F14/F7</f>
        <v>6.0132291040288638E-3</v>
      </c>
    </row>
    <row r="15" spans="1:9" s="19" customFormat="1" ht="15" customHeight="1" x14ac:dyDescent="0.2">
      <c r="A15" s="147"/>
      <c r="B15" s="162"/>
      <c r="C15" s="28" t="s">
        <v>121</v>
      </c>
      <c r="D15" s="40">
        <f>D10</f>
        <v>3193</v>
      </c>
      <c r="E15" s="40">
        <f>E10</f>
        <v>1638</v>
      </c>
      <c r="F15" s="41">
        <f>F10</f>
        <v>1555</v>
      </c>
      <c r="G15" s="54">
        <f>D15/D7</f>
        <v>0.94105511346890658</v>
      </c>
      <c r="H15" s="55">
        <f>E15/E7</f>
        <v>0.94682080924855494</v>
      </c>
      <c r="I15" s="55">
        <f>F15/F7</f>
        <v>0.93505712567648824</v>
      </c>
    </row>
    <row r="16" spans="1:9" s="19" customFormat="1" ht="15" customHeight="1" x14ac:dyDescent="0.2">
      <c r="A16" s="148"/>
      <c r="B16" s="163"/>
      <c r="C16" s="29" t="s">
        <v>122</v>
      </c>
      <c r="D16" s="44">
        <f>SUM(D11:D13)</f>
        <v>174</v>
      </c>
      <c r="E16" s="44">
        <f>SUM(E11:E13)</f>
        <v>76</v>
      </c>
      <c r="F16" s="45">
        <f>SUM(F11:F13)</f>
        <v>98</v>
      </c>
      <c r="G16" s="58">
        <f>D16/D7</f>
        <v>5.128205128205128E-2</v>
      </c>
      <c r="H16" s="59">
        <f>E16/E7</f>
        <v>4.3930635838150288E-2</v>
      </c>
      <c r="I16" s="59">
        <f>F16/F7</f>
        <v>5.8929645219482865E-2</v>
      </c>
    </row>
    <row r="17" spans="1:9" s="19" customFormat="1" ht="15" customHeight="1" x14ac:dyDescent="0.2">
      <c r="A17" s="123" t="s">
        <v>13</v>
      </c>
    </row>
    <row r="18" spans="1:9" s="19" customFormat="1" ht="15" customHeight="1" x14ac:dyDescent="0.2">
      <c r="A18" s="123" t="s">
        <v>153</v>
      </c>
    </row>
    <row r="19" spans="1:9" s="19" customFormat="1" ht="10.199999999999999" customHeight="1" x14ac:dyDescent="0.2">
      <c r="A19" s="65"/>
    </row>
    <row r="20" spans="1:9" s="15" customFormat="1" ht="15" customHeight="1" x14ac:dyDescent="0.2">
      <c r="A20" s="122" t="s">
        <v>127</v>
      </c>
    </row>
    <row r="21" spans="1:9" s="19" customFormat="1" ht="15" customHeight="1" x14ac:dyDescent="0.2">
      <c r="A21" s="143"/>
      <c r="B21" s="144"/>
      <c r="C21" s="145"/>
      <c r="D21" s="16" t="s">
        <v>2</v>
      </c>
      <c r="E21" s="16" t="s">
        <v>0</v>
      </c>
      <c r="F21" s="17" t="s">
        <v>1</v>
      </c>
      <c r="G21" s="18" t="s">
        <v>2</v>
      </c>
      <c r="H21" s="16" t="s">
        <v>0</v>
      </c>
      <c r="I21" s="16" t="s">
        <v>1</v>
      </c>
    </row>
    <row r="22" spans="1:9" s="19" customFormat="1" ht="15" customHeight="1" x14ac:dyDescent="0.2">
      <c r="A22" s="164" t="s">
        <v>26</v>
      </c>
      <c r="B22" s="149" t="s">
        <v>123</v>
      </c>
      <c r="C22" s="150"/>
      <c r="D22" s="32">
        <f>SUM(E22:F22)</f>
        <v>6070</v>
      </c>
      <c r="E22" s="32">
        <f>'１_市町村別対象者数'!G4</f>
        <v>3159</v>
      </c>
      <c r="F22" s="33">
        <f>'１_市町村別対象者数'!H4</f>
        <v>2911</v>
      </c>
      <c r="G22" s="46">
        <f>D22/D22</f>
        <v>1</v>
      </c>
      <c r="H22" s="47">
        <f>E22/E22</f>
        <v>1</v>
      </c>
      <c r="I22" s="47">
        <f>F22/F22</f>
        <v>1</v>
      </c>
    </row>
    <row r="23" spans="1:9" s="19" customFormat="1" ht="15" customHeight="1" x14ac:dyDescent="0.2">
      <c r="A23" s="165"/>
      <c r="B23" s="151" t="s">
        <v>79</v>
      </c>
      <c r="C23" s="152"/>
      <c r="D23" s="34">
        <f>SUM(E23:F23)</f>
        <v>3301</v>
      </c>
      <c r="E23" s="34">
        <f>E22-E24</f>
        <v>1729</v>
      </c>
      <c r="F23" s="35">
        <f>F22-F24</f>
        <v>1572</v>
      </c>
      <c r="G23" s="48">
        <f>D23/D22</f>
        <v>0.54382207578253705</v>
      </c>
      <c r="H23" s="49">
        <f>E23/E22</f>
        <v>0.54732510288065839</v>
      </c>
      <c r="I23" s="49">
        <f>F23/F22</f>
        <v>0.54002061147372038</v>
      </c>
    </row>
    <row r="24" spans="1:9" s="19" customFormat="1" ht="15" customHeight="1" x14ac:dyDescent="0.2">
      <c r="A24" s="165"/>
      <c r="B24" s="153" t="s">
        <v>28</v>
      </c>
      <c r="C24" s="154"/>
      <c r="D24" s="36">
        <f>SUM(D25:D27)</f>
        <v>2769</v>
      </c>
      <c r="E24" s="36">
        <f>SUM(E25:E27)</f>
        <v>1430</v>
      </c>
      <c r="F24" s="37">
        <f>SUM(F25:F27)</f>
        <v>1339</v>
      </c>
      <c r="G24" s="50">
        <f>D24/D22</f>
        <v>0.45617792421746295</v>
      </c>
      <c r="H24" s="60">
        <f>E24/E22</f>
        <v>0.45267489711934156</v>
      </c>
      <c r="I24" s="51">
        <f>F24/F22</f>
        <v>0.45997938852627962</v>
      </c>
    </row>
    <row r="25" spans="1:9" s="19" customFormat="1" ht="15" customHeight="1" x14ac:dyDescent="0.2">
      <c r="A25" s="165"/>
      <c r="B25" s="155" t="s">
        <v>80</v>
      </c>
      <c r="C25" s="156"/>
      <c r="D25" s="38">
        <f>SUM(E25:F25)</f>
        <v>2736</v>
      </c>
      <c r="E25" s="38">
        <v>1417</v>
      </c>
      <c r="F25" s="39">
        <v>1319</v>
      </c>
      <c r="G25" s="52">
        <f>D25/D24</f>
        <v>0.98808234019501628</v>
      </c>
      <c r="H25" s="53">
        <f>E25/E24</f>
        <v>0.99090909090909096</v>
      </c>
      <c r="I25" s="53">
        <f>F25/F24</f>
        <v>0.98506348020911128</v>
      </c>
    </row>
    <row r="26" spans="1:9" s="19" customFormat="1" ht="15" customHeight="1" x14ac:dyDescent="0.2">
      <c r="A26" s="165"/>
      <c r="B26" s="157" t="s">
        <v>81</v>
      </c>
      <c r="C26" s="158"/>
      <c r="D26" s="40">
        <f t="shared" ref="D26:D27" si="1">SUM(E26:F26)</f>
        <v>31</v>
      </c>
      <c r="E26" s="40">
        <v>12</v>
      </c>
      <c r="F26" s="41">
        <v>19</v>
      </c>
      <c r="G26" s="54">
        <f>D26/D24</f>
        <v>1.119537739256049E-2</v>
      </c>
      <c r="H26" s="55">
        <f>E26/E24</f>
        <v>8.3916083916083916E-3</v>
      </c>
      <c r="I26" s="55">
        <f>F26/F24</f>
        <v>1.4189693801344288E-2</v>
      </c>
    </row>
    <row r="27" spans="1:9" s="19" customFormat="1" ht="15" customHeight="1" x14ac:dyDescent="0.2">
      <c r="A27" s="165"/>
      <c r="B27" s="157" t="s">
        <v>82</v>
      </c>
      <c r="C27" s="158"/>
      <c r="D27" s="40">
        <f t="shared" si="1"/>
        <v>2</v>
      </c>
      <c r="E27" s="40">
        <v>1</v>
      </c>
      <c r="F27" s="41">
        <v>1</v>
      </c>
      <c r="G27" s="54">
        <f>D27/D24</f>
        <v>7.2228241242325753E-4</v>
      </c>
      <c r="H27" s="55">
        <f>E27/E24</f>
        <v>6.993006993006993E-4</v>
      </c>
      <c r="I27" s="55">
        <f>F27/F24</f>
        <v>7.468259895444362E-4</v>
      </c>
    </row>
    <row r="28" spans="1:9" s="19" customFormat="1" ht="15" customHeight="1" x14ac:dyDescent="0.2">
      <c r="A28" s="146" t="s">
        <v>20</v>
      </c>
      <c r="B28" s="149" t="s">
        <v>123</v>
      </c>
      <c r="C28" s="150"/>
      <c r="D28" s="32">
        <f>SUM(E28:F28)</f>
        <v>6651</v>
      </c>
      <c r="E28" s="32">
        <f>'１_市町村別対象者数'!J4</f>
        <v>3404</v>
      </c>
      <c r="F28" s="33">
        <f>'１_市町村別対象者数'!K4</f>
        <v>3247</v>
      </c>
      <c r="G28" s="46">
        <f>D28/D28</f>
        <v>1</v>
      </c>
      <c r="H28" s="47">
        <f>E28/E28</f>
        <v>1</v>
      </c>
      <c r="I28" s="47">
        <f>F28/F28</f>
        <v>1</v>
      </c>
    </row>
    <row r="29" spans="1:9" s="19" customFormat="1" ht="15" customHeight="1" x14ac:dyDescent="0.2">
      <c r="A29" s="147"/>
      <c r="B29" s="151" t="s">
        <v>79</v>
      </c>
      <c r="C29" s="152"/>
      <c r="D29" s="34">
        <f>SUM(E29:F29)</f>
        <v>3714</v>
      </c>
      <c r="E29" s="34">
        <f>E28-E30</f>
        <v>1912</v>
      </c>
      <c r="F29" s="35">
        <f>F28-F30</f>
        <v>1802</v>
      </c>
      <c r="G29" s="48">
        <f>D29/D28</f>
        <v>0.55841226883175465</v>
      </c>
      <c r="H29" s="49">
        <f>E29/E28</f>
        <v>0.5616921269095182</v>
      </c>
      <c r="I29" s="49">
        <f>F29/F28</f>
        <v>0.55497382198952883</v>
      </c>
    </row>
    <row r="30" spans="1:9" s="19" customFormat="1" ht="15" customHeight="1" x14ac:dyDescent="0.2">
      <c r="A30" s="147"/>
      <c r="B30" s="153" t="s">
        <v>28</v>
      </c>
      <c r="C30" s="154"/>
      <c r="D30" s="36">
        <f>SUM(D31:D33)</f>
        <v>2937</v>
      </c>
      <c r="E30" s="36">
        <f>SUM(E31:E33)</f>
        <v>1492</v>
      </c>
      <c r="F30" s="37">
        <f>SUM(F31:F33)</f>
        <v>1445</v>
      </c>
      <c r="G30" s="50">
        <f>D30/D28</f>
        <v>0.4415877311682454</v>
      </c>
      <c r="H30" s="51">
        <f>E30/E28</f>
        <v>0.4383078730904818</v>
      </c>
      <c r="I30" s="51">
        <f>F30/F28</f>
        <v>0.44502617801047123</v>
      </c>
    </row>
    <row r="31" spans="1:9" s="19" customFormat="1" ht="15" customHeight="1" x14ac:dyDescent="0.2">
      <c r="A31" s="147"/>
      <c r="B31" s="155" t="s">
        <v>80</v>
      </c>
      <c r="C31" s="156"/>
      <c r="D31" s="38">
        <f>SUM(E31:F31)</f>
        <v>2834</v>
      </c>
      <c r="E31" s="38">
        <v>1437</v>
      </c>
      <c r="F31" s="39">
        <v>1397</v>
      </c>
      <c r="G31" s="52">
        <f>D31/D30</f>
        <v>0.96493020088525705</v>
      </c>
      <c r="H31" s="53">
        <f>E31/E30</f>
        <v>0.96313672922252014</v>
      </c>
      <c r="I31" s="53">
        <f>F31/F30</f>
        <v>0.96678200692041527</v>
      </c>
    </row>
    <row r="32" spans="1:9" s="19" customFormat="1" ht="15" customHeight="1" x14ac:dyDescent="0.2">
      <c r="A32" s="147"/>
      <c r="B32" s="157" t="s">
        <v>81</v>
      </c>
      <c r="C32" s="158"/>
      <c r="D32" s="40">
        <f t="shared" ref="D32:D33" si="2">SUM(E32:F32)</f>
        <v>87</v>
      </c>
      <c r="E32" s="40">
        <v>46</v>
      </c>
      <c r="F32" s="41">
        <v>41</v>
      </c>
      <c r="G32" s="54">
        <f>D32/D30</f>
        <v>2.9622063329928498E-2</v>
      </c>
      <c r="H32" s="55">
        <f>E32/E30</f>
        <v>3.0831099195710455E-2</v>
      </c>
      <c r="I32" s="55">
        <f>F32/F30</f>
        <v>2.837370242214533E-2</v>
      </c>
    </row>
    <row r="33" spans="1:9" s="19" customFormat="1" ht="15" customHeight="1" x14ac:dyDescent="0.2">
      <c r="A33" s="148"/>
      <c r="B33" s="159" t="s">
        <v>82</v>
      </c>
      <c r="C33" s="160"/>
      <c r="D33" s="44">
        <f t="shared" si="2"/>
        <v>16</v>
      </c>
      <c r="E33" s="44">
        <v>9</v>
      </c>
      <c r="F33" s="45">
        <v>7</v>
      </c>
      <c r="G33" s="58">
        <f>D33/D30</f>
        <v>5.4477357848144361E-3</v>
      </c>
      <c r="H33" s="59">
        <f>E33/E30</f>
        <v>6.0321715817694367E-3</v>
      </c>
      <c r="I33" s="59">
        <f>F33/F30</f>
        <v>4.844290657439446E-3</v>
      </c>
    </row>
    <row r="34" spans="1:9" s="19" customFormat="1" ht="15" customHeight="1" x14ac:dyDescent="0.2">
      <c r="A34" s="123" t="s">
        <v>14</v>
      </c>
    </row>
    <row r="35" spans="1:9" s="19" customFormat="1" ht="10.199999999999999" customHeight="1" x14ac:dyDescent="0.2">
      <c r="A35" s="65"/>
    </row>
    <row r="36" spans="1:9" s="19" customFormat="1" ht="15" customHeight="1" x14ac:dyDescent="0.2">
      <c r="A36" s="124" t="s">
        <v>135</v>
      </c>
    </row>
    <row r="37" spans="1:9" s="19" customFormat="1" ht="15" customHeight="1" x14ac:dyDescent="0.2">
      <c r="A37" s="143"/>
      <c r="B37" s="144"/>
      <c r="C37" s="145"/>
      <c r="D37" s="16" t="s">
        <v>2</v>
      </c>
      <c r="E37" s="16" t="s">
        <v>0</v>
      </c>
      <c r="F37" s="17" t="s">
        <v>1</v>
      </c>
      <c r="G37" s="18" t="s">
        <v>2</v>
      </c>
      <c r="H37" s="16" t="s">
        <v>0</v>
      </c>
      <c r="I37" s="16" t="s">
        <v>1</v>
      </c>
    </row>
    <row r="38" spans="1:9" s="19" customFormat="1" ht="15" customHeight="1" x14ac:dyDescent="0.2">
      <c r="A38" s="164" t="s">
        <v>26</v>
      </c>
      <c r="B38" s="149" t="s">
        <v>123</v>
      </c>
      <c r="C38" s="150"/>
      <c r="D38" s="32">
        <f>SUM(E38:F38)</f>
        <v>6070</v>
      </c>
      <c r="E38" s="32">
        <f>'１_市町村別対象者数'!G4</f>
        <v>3159</v>
      </c>
      <c r="F38" s="33">
        <f>'１_市町村別対象者数'!H4</f>
        <v>2911</v>
      </c>
      <c r="G38" s="46">
        <f>D38/D38</f>
        <v>1</v>
      </c>
      <c r="H38" s="47">
        <f>E38/E38</f>
        <v>1</v>
      </c>
      <c r="I38" s="47">
        <f>F38/F38</f>
        <v>1</v>
      </c>
    </row>
    <row r="39" spans="1:9" s="19" customFormat="1" ht="15" customHeight="1" x14ac:dyDescent="0.2">
      <c r="A39" s="165"/>
      <c r="B39" s="151" t="s">
        <v>79</v>
      </c>
      <c r="C39" s="152"/>
      <c r="D39" s="34">
        <f>SUM(E39:F39)</f>
        <v>3322</v>
      </c>
      <c r="E39" s="34">
        <f>E38-E40</f>
        <v>1741</v>
      </c>
      <c r="F39" s="35">
        <f>F38-F40</f>
        <v>1581</v>
      </c>
      <c r="G39" s="48">
        <f>D39/D38</f>
        <v>0.5472817133443163</v>
      </c>
      <c r="H39" s="49">
        <f>E39/E38</f>
        <v>0.5511237733459956</v>
      </c>
      <c r="I39" s="49">
        <f>F39/F38</f>
        <v>0.54311233253177604</v>
      </c>
    </row>
    <row r="40" spans="1:9" s="19" customFormat="1" ht="15" customHeight="1" x14ac:dyDescent="0.2">
      <c r="A40" s="165"/>
      <c r="B40" s="153" t="s">
        <v>28</v>
      </c>
      <c r="C40" s="154"/>
      <c r="D40" s="36">
        <f>SUM(D41:D44)</f>
        <v>2748</v>
      </c>
      <c r="E40" s="36">
        <f>SUM(E41:E44)</f>
        <v>1418</v>
      </c>
      <c r="F40" s="37">
        <f>SUM(F41:F44)</f>
        <v>1330</v>
      </c>
      <c r="G40" s="50">
        <f>D40/D38</f>
        <v>0.4527182866556837</v>
      </c>
      <c r="H40" s="51">
        <f>E40/E38</f>
        <v>0.44887622665400445</v>
      </c>
      <c r="I40" s="51">
        <f>F40/F38</f>
        <v>0.45688766746822396</v>
      </c>
    </row>
    <row r="41" spans="1:9" s="19" customFormat="1" ht="15" customHeight="1" x14ac:dyDescent="0.2">
      <c r="A41" s="165"/>
      <c r="B41" s="155" t="s">
        <v>83</v>
      </c>
      <c r="C41" s="156"/>
      <c r="D41" s="38">
        <f>SUM(E41:F41)</f>
        <v>713</v>
      </c>
      <c r="E41" s="38">
        <v>377</v>
      </c>
      <c r="F41" s="39">
        <v>336</v>
      </c>
      <c r="G41" s="52">
        <f>D41/D40</f>
        <v>0.25946142649199416</v>
      </c>
      <c r="H41" s="53">
        <f t="shared" ref="H41:I41" si="3">E41/E40</f>
        <v>0.26586741889985893</v>
      </c>
      <c r="I41" s="53">
        <f t="shared" si="3"/>
        <v>0.25263157894736843</v>
      </c>
    </row>
    <row r="42" spans="1:9" s="19" customFormat="1" ht="15" customHeight="1" x14ac:dyDescent="0.2">
      <c r="A42" s="165"/>
      <c r="B42" s="157" t="s">
        <v>84</v>
      </c>
      <c r="C42" s="158"/>
      <c r="D42" s="40">
        <f t="shared" ref="D42:D44" si="4">SUM(E42:F42)</f>
        <v>1104</v>
      </c>
      <c r="E42" s="40">
        <v>546</v>
      </c>
      <c r="F42" s="41">
        <v>558</v>
      </c>
      <c r="G42" s="54">
        <f>D42/D40</f>
        <v>0.40174672489082969</v>
      </c>
      <c r="H42" s="55">
        <f t="shared" ref="H42:I42" si="5">E42/E40</f>
        <v>0.38504936530324402</v>
      </c>
      <c r="I42" s="55">
        <f t="shared" si="5"/>
        <v>0.41954887218045112</v>
      </c>
    </row>
    <row r="43" spans="1:9" s="19" customFormat="1" ht="15" customHeight="1" x14ac:dyDescent="0.2">
      <c r="A43" s="165"/>
      <c r="B43" s="157" t="s">
        <v>85</v>
      </c>
      <c r="C43" s="158"/>
      <c r="D43" s="40">
        <f t="shared" si="4"/>
        <v>837</v>
      </c>
      <c r="E43" s="40">
        <v>454</v>
      </c>
      <c r="F43" s="41">
        <v>383</v>
      </c>
      <c r="G43" s="54">
        <f>D43/D40</f>
        <v>0.30458515283842796</v>
      </c>
      <c r="H43" s="55">
        <f t="shared" ref="H43:I43" si="6">E43/E40</f>
        <v>0.32016925246826516</v>
      </c>
      <c r="I43" s="55">
        <f t="shared" si="6"/>
        <v>0.2879699248120301</v>
      </c>
    </row>
    <row r="44" spans="1:9" s="19" customFormat="1" ht="15" customHeight="1" x14ac:dyDescent="0.2">
      <c r="A44" s="165"/>
      <c r="B44" s="157" t="s">
        <v>6</v>
      </c>
      <c r="C44" s="158"/>
      <c r="D44" s="40">
        <f t="shared" si="4"/>
        <v>94</v>
      </c>
      <c r="E44" s="40">
        <v>41</v>
      </c>
      <c r="F44" s="41">
        <v>53</v>
      </c>
      <c r="G44" s="54">
        <f>D44/D40</f>
        <v>3.4206695778748179E-2</v>
      </c>
      <c r="H44" s="55">
        <f t="shared" ref="H44:I44" si="7">E44/E40</f>
        <v>2.8913963328631876E-2</v>
      </c>
      <c r="I44" s="55">
        <f t="shared" si="7"/>
        <v>3.9849624060150378E-2</v>
      </c>
    </row>
    <row r="45" spans="1:9" s="19" customFormat="1" ht="15" customHeight="1" x14ac:dyDescent="0.2">
      <c r="A45" s="164" t="s">
        <v>20</v>
      </c>
      <c r="B45" s="149" t="s">
        <v>123</v>
      </c>
      <c r="C45" s="150"/>
      <c r="D45" s="32">
        <f>SUM(E45:F45)</f>
        <v>6651</v>
      </c>
      <c r="E45" s="32">
        <f>'１_市町村別対象者数'!J4</f>
        <v>3404</v>
      </c>
      <c r="F45" s="33">
        <f>'１_市町村別対象者数'!K4</f>
        <v>3247</v>
      </c>
      <c r="G45" s="46">
        <f>D45/D45</f>
        <v>1</v>
      </c>
      <c r="H45" s="47">
        <f>E45/E45</f>
        <v>1</v>
      </c>
      <c r="I45" s="47">
        <f>F45/F45</f>
        <v>1</v>
      </c>
    </row>
    <row r="46" spans="1:9" s="19" customFormat="1" ht="15" customHeight="1" x14ac:dyDescent="0.2">
      <c r="A46" s="165"/>
      <c r="B46" s="151" t="s">
        <v>79</v>
      </c>
      <c r="C46" s="152"/>
      <c r="D46" s="34">
        <f>SUM(E46:F46)</f>
        <v>3531</v>
      </c>
      <c r="E46" s="34">
        <f>E45-E47</f>
        <v>1816</v>
      </c>
      <c r="F46" s="35">
        <f>F45-F47</f>
        <v>1715</v>
      </c>
      <c r="G46" s="48">
        <f>D46/D45</f>
        <v>0.53089760938204777</v>
      </c>
      <c r="H46" s="49">
        <f>E46/E45</f>
        <v>0.53349001175088129</v>
      </c>
      <c r="I46" s="49">
        <f>F46/F45</f>
        <v>0.52817985833076686</v>
      </c>
    </row>
    <row r="47" spans="1:9" s="19" customFormat="1" ht="15" customHeight="1" x14ac:dyDescent="0.2">
      <c r="A47" s="165"/>
      <c r="B47" s="153" t="s">
        <v>28</v>
      </c>
      <c r="C47" s="154"/>
      <c r="D47" s="36">
        <f>SUM(D48:D51)</f>
        <v>3120</v>
      </c>
      <c r="E47" s="36">
        <f>SUM(E48:E51)</f>
        <v>1588</v>
      </c>
      <c r="F47" s="37">
        <f>SUM(F48:F51)</f>
        <v>1532</v>
      </c>
      <c r="G47" s="50">
        <f>D47/D45</f>
        <v>0.46910239061795217</v>
      </c>
      <c r="H47" s="51">
        <f>E47/E45</f>
        <v>0.46650998824911866</v>
      </c>
      <c r="I47" s="51">
        <f>F47/F45</f>
        <v>0.47182014166923314</v>
      </c>
    </row>
    <row r="48" spans="1:9" s="19" customFormat="1" ht="15" customHeight="1" x14ac:dyDescent="0.2">
      <c r="A48" s="165"/>
      <c r="B48" s="155" t="s">
        <v>83</v>
      </c>
      <c r="C48" s="156"/>
      <c r="D48" s="38">
        <f>SUM(E48:F48)</f>
        <v>389</v>
      </c>
      <c r="E48" s="38">
        <v>198</v>
      </c>
      <c r="F48" s="39">
        <v>191</v>
      </c>
      <c r="G48" s="52">
        <f>D48/D47</f>
        <v>0.12467948717948718</v>
      </c>
      <c r="H48" s="53">
        <f t="shared" ref="H48:I48" si="8">E48/E47</f>
        <v>0.12468513853904283</v>
      </c>
      <c r="I48" s="53">
        <f t="shared" si="8"/>
        <v>0.12467362924281984</v>
      </c>
    </row>
    <row r="49" spans="1:9" s="19" customFormat="1" ht="15" customHeight="1" x14ac:dyDescent="0.2">
      <c r="A49" s="165"/>
      <c r="B49" s="157" t="s">
        <v>84</v>
      </c>
      <c r="C49" s="158"/>
      <c r="D49" s="40">
        <f t="shared" ref="D49:D51" si="9">SUM(E49:F49)</f>
        <v>1496</v>
      </c>
      <c r="E49" s="40">
        <v>749</v>
      </c>
      <c r="F49" s="41">
        <v>747</v>
      </c>
      <c r="G49" s="54">
        <f>D49/D47</f>
        <v>0.4794871794871795</v>
      </c>
      <c r="H49" s="55">
        <f t="shared" ref="H49:I49" si="10">E49/E47</f>
        <v>0.47166246851385391</v>
      </c>
      <c r="I49" s="55">
        <f t="shared" si="10"/>
        <v>0.48759791122715407</v>
      </c>
    </row>
    <row r="50" spans="1:9" s="19" customFormat="1" ht="15" customHeight="1" x14ac:dyDescent="0.2">
      <c r="A50" s="165"/>
      <c r="B50" s="157" t="s">
        <v>85</v>
      </c>
      <c r="C50" s="158"/>
      <c r="D50" s="40">
        <f t="shared" si="9"/>
        <v>1088</v>
      </c>
      <c r="E50" s="40">
        <v>562</v>
      </c>
      <c r="F50" s="41">
        <v>526</v>
      </c>
      <c r="G50" s="54">
        <f>D50/D47</f>
        <v>0.3487179487179487</v>
      </c>
      <c r="H50" s="55">
        <f t="shared" ref="H50:I50" si="11">E50/E47</f>
        <v>0.353904282115869</v>
      </c>
      <c r="I50" s="55">
        <f t="shared" si="11"/>
        <v>0.3433420365535248</v>
      </c>
    </row>
    <row r="51" spans="1:9" s="19" customFormat="1" ht="15" customHeight="1" x14ac:dyDescent="0.2">
      <c r="A51" s="166"/>
      <c r="B51" s="159" t="s">
        <v>6</v>
      </c>
      <c r="C51" s="160"/>
      <c r="D51" s="44">
        <f t="shared" si="9"/>
        <v>147</v>
      </c>
      <c r="E51" s="44">
        <v>79</v>
      </c>
      <c r="F51" s="45">
        <v>68</v>
      </c>
      <c r="G51" s="58">
        <f>D51/D47</f>
        <v>4.7115384615384615E-2</v>
      </c>
      <c r="H51" s="59">
        <f t="shared" ref="H51:I51" si="12">E51/E47</f>
        <v>4.974811083123426E-2</v>
      </c>
      <c r="I51" s="59">
        <f t="shared" si="12"/>
        <v>4.4386422976501305E-2</v>
      </c>
    </row>
    <row r="52" spans="1:9" s="19" customFormat="1" ht="15" customHeight="1" x14ac:dyDescent="0.2">
      <c r="A52" s="123" t="s">
        <v>15</v>
      </c>
    </row>
    <row r="53" spans="1:9" s="19" customFormat="1" ht="10.199999999999999" customHeight="1" x14ac:dyDescent="0.2">
      <c r="A53" s="65"/>
    </row>
    <row r="54" spans="1:9" s="15" customFormat="1" ht="15" customHeight="1" x14ac:dyDescent="0.2">
      <c r="A54" s="122" t="s">
        <v>136</v>
      </c>
    </row>
    <row r="55" spans="1:9" s="19" customFormat="1" ht="15" customHeight="1" x14ac:dyDescent="0.2">
      <c r="A55" s="143"/>
      <c r="B55" s="144"/>
      <c r="C55" s="145"/>
      <c r="D55" s="16" t="s">
        <v>2</v>
      </c>
      <c r="E55" s="16" t="s">
        <v>0</v>
      </c>
      <c r="F55" s="17" t="s">
        <v>1</v>
      </c>
      <c r="G55" s="18" t="s">
        <v>2</v>
      </c>
      <c r="H55" s="16" t="s">
        <v>0</v>
      </c>
      <c r="I55" s="16" t="s">
        <v>1</v>
      </c>
    </row>
    <row r="56" spans="1:9" s="19" customFormat="1" ht="15" customHeight="1" x14ac:dyDescent="0.2">
      <c r="A56" s="146" t="s">
        <v>20</v>
      </c>
      <c r="B56" s="149" t="s">
        <v>123</v>
      </c>
      <c r="C56" s="150"/>
      <c r="D56" s="32">
        <f>SUM(E56:F56)</f>
        <v>6651</v>
      </c>
      <c r="E56" s="32">
        <f>'１_市町村別対象者数'!J4</f>
        <v>3404</v>
      </c>
      <c r="F56" s="33">
        <f>'１_市町村別対象者数'!K4</f>
        <v>3247</v>
      </c>
      <c r="G56" s="46">
        <f>D56/D56</f>
        <v>1</v>
      </c>
      <c r="H56" s="47">
        <f>E56/E56</f>
        <v>1</v>
      </c>
      <c r="I56" s="47">
        <f>F56/F56</f>
        <v>1</v>
      </c>
    </row>
    <row r="57" spans="1:9" s="19" customFormat="1" ht="15" customHeight="1" x14ac:dyDescent="0.2">
      <c r="A57" s="147"/>
      <c r="B57" s="151" t="s">
        <v>79</v>
      </c>
      <c r="C57" s="152"/>
      <c r="D57" s="34">
        <f>SUM(E57:F57)</f>
        <v>3580</v>
      </c>
      <c r="E57" s="34">
        <f>E56-E58</f>
        <v>1832</v>
      </c>
      <c r="F57" s="35">
        <f>F56-F58</f>
        <v>1748</v>
      </c>
      <c r="G57" s="48">
        <f>D57/D56</f>
        <v>0.53826492256803493</v>
      </c>
      <c r="H57" s="49">
        <f>E57/E56</f>
        <v>0.53819036427732081</v>
      </c>
      <c r="I57" s="49">
        <f>F57/F56</f>
        <v>0.53834308592546964</v>
      </c>
    </row>
    <row r="58" spans="1:9" s="19" customFormat="1" ht="15" customHeight="1" x14ac:dyDescent="0.2">
      <c r="A58" s="147"/>
      <c r="B58" s="153" t="s">
        <v>28</v>
      </c>
      <c r="C58" s="154"/>
      <c r="D58" s="36">
        <f>SUM(D59:D60)</f>
        <v>3071</v>
      </c>
      <c r="E58" s="36">
        <f>SUM(E59:E60)</f>
        <v>1572</v>
      </c>
      <c r="F58" s="37">
        <f>SUM(F59:F60)</f>
        <v>1499</v>
      </c>
      <c r="G58" s="50">
        <f>D58/D56</f>
        <v>0.46173507743196512</v>
      </c>
      <c r="H58" s="51">
        <f>E58/E56</f>
        <v>0.46180963572267919</v>
      </c>
      <c r="I58" s="51">
        <f>F58/F56</f>
        <v>0.46165691407453036</v>
      </c>
    </row>
    <row r="59" spans="1:9" s="19" customFormat="1" ht="15" customHeight="1" x14ac:dyDescent="0.2">
      <c r="A59" s="147"/>
      <c r="B59" s="155" t="s">
        <v>86</v>
      </c>
      <c r="C59" s="156"/>
      <c r="D59" s="38">
        <f>SUM(E59:F59)</f>
        <v>821</v>
      </c>
      <c r="E59" s="38">
        <v>464</v>
      </c>
      <c r="F59" s="39">
        <v>357</v>
      </c>
      <c r="G59" s="52">
        <f>D59/D58</f>
        <v>0.2673396287854119</v>
      </c>
      <c r="H59" s="53">
        <f>E59/E58</f>
        <v>0.2951653944020356</v>
      </c>
      <c r="I59" s="53">
        <f>F59/F58</f>
        <v>0.23815877251501</v>
      </c>
    </row>
    <row r="60" spans="1:9" s="19" customFormat="1" ht="15" customHeight="1" x14ac:dyDescent="0.2">
      <c r="A60" s="148"/>
      <c r="B60" s="159" t="s">
        <v>7</v>
      </c>
      <c r="C60" s="160"/>
      <c r="D60" s="44">
        <f t="shared" ref="D60" si="13">SUM(E60:F60)</f>
        <v>2250</v>
      </c>
      <c r="E60" s="44">
        <v>1108</v>
      </c>
      <c r="F60" s="45">
        <v>1142</v>
      </c>
      <c r="G60" s="58">
        <f>D60/D58</f>
        <v>0.73266037121458805</v>
      </c>
      <c r="H60" s="59">
        <f>E60/E58</f>
        <v>0.7048346055979644</v>
      </c>
      <c r="I60" s="59">
        <f>F60/F58</f>
        <v>0.76184122748498995</v>
      </c>
    </row>
    <row r="61" spans="1:9" s="19" customFormat="1" ht="15" customHeight="1" x14ac:dyDescent="0.2">
      <c r="A61" s="123" t="s">
        <v>16</v>
      </c>
    </row>
    <row r="62" spans="1:9" s="19" customFormat="1" ht="10.199999999999999" customHeight="1" x14ac:dyDescent="0.2">
      <c r="A62" s="65"/>
    </row>
    <row r="63" spans="1:9" s="19" customFormat="1" ht="15" customHeight="1" x14ac:dyDescent="0.2">
      <c r="A63" s="124" t="s">
        <v>137</v>
      </c>
    </row>
    <row r="64" spans="1:9" s="19" customFormat="1" ht="15" customHeight="1" x14ac:dyDescent="0.2">
      <c r="A64" s="124" t="s">
        <v>141</v>
      </c>
    </row>
    <row r="65" spans="1:9" s="19" customFormat="1" ht="15" customHeight="1" x14ac:dyDescent="0.2">
      <c r="A65" s="143"/>
      <c r="B65" s="167"/>
      <c r="C65" s="168"/>
      <c r="D65" s="20" t="s">
        <v>2</v>
      </c>
      <c r="E65" s="20" t="s">
        <v>0</v>
      </c>
      <c r="F65" s="21" t="s">
        <v>1</v>
      </c>
      <c r="G65" s="22" t="s">
        <v>2</v>
      </c>
      <c r="H65" s="20" t="s">
        <v>0</v>
      </c>
      <c r="I65" s="20" t="s">
        <v>1</v>
      </c>
    </row>
    <row r="66" spans="1:9" s="19" customFormat="1" ht="22.8" customHeight="1" x14ac:dyDescent="0.2">
      <c r="A66" s="147" t="s">
        <v>20</v>
      </c>
      <c r="B66" s="169" t="s">
        <v>87</v>
      </c>
      <c r="C66" s="170"/>
      <c r="D66" s="36">
        <f>D59</f>
        <v>821</v>
      </c>
      <c r="E66" s="36">
        <f t="shared" ref="E66:F66" si="14">E59</f>
        <v>464</v>
      </c>
      <c r="F66" s="37">
        <f t="shared" si="14"/>
        <v>357</v>
      </c>
      <c r="G66" s="23"/>
      <c r="H66" s="24"/>
      <c r="I66" s="24"/>
    </row>
    <row r="67" spans="1:9" s="19" customFormat="1" ht="15" customHeight="1" x14ac:dyDescent="0.2">
      <c r="A67" s="147"/>
      <c r="B67" s="155" t="s">
        <v>88</v>
      </c>
      <c r="C67" s="156"/>
      <c r="D67" s="38">
        <f>SUM(E67:F67)</f>
        <v>26</v>
      </c>
      <c r="E67" s="38">
        <v>18</v>
      </c>
      <c r="F67" s="39">
        <v>8</v>
      </c>
      <c r="G67" s="52">
        <f>D67/D66</f>
        <v>3.1668696711327646E-2</v>
      </c>
      <c r="H67" s="53">
        <f t="shared" ref="H67:I67" si="15">E67/E66</f>
        <v>3.8793103448275863E-2</v>
      </c>
      <c r="I67" s="53">
        <f t="shared" si="15"/>
        <v>2.2408963585434174E-2</v>
      </c>
    </row>
    <row r="68" spans="1:9" s="19" customFormat="1" ht="15" customHeight="1" x14ac:dyDescent="0.2">
      <c r="A68" s="147"/>
      <c r="B68" s="171" t="s">
        <v>89</v>
      </c>
      <c r="C68" s="172"/>
      <c r="D68" s="34">
        <f t="shared" ref="D68" si="16">SUM(E68:F68)</f>
        <v>111</v>
      </c>
      <c r="E68" s="34">
        <v>54</v>
      </c>
      <c r="F68" s="35">
        <v>57</v>
      </c>
      <c r="G68" s="48">
        <f>D68/D66</f>
        <v>0.13520097442143728</v>
      </c>
      <c r="H68" s="49">
        <f t="shared" ref="H68:I68" si="17">E68/E66</f>
        <v>0.11637931034482758</v>
      </c>
      <c r="I68" s="49">
        <f t="shared" si="17"/>
        <v>0.15966386554621848</v>
      </c>
    </row>
    <row r="69" spans="1:9" s="19" customFormat="1" ht="15" customHeight="1" x14ac:dyDescent="0.2">
      <c r="A69" s="147"/>
      <c r="B69" s="157" t="s">
        <v>90</v>
      </c>
      <c r="C69" s="158"/>
      <c r="D69" s="40">
        <f>SUM(E69:F69)</f>
        <v>455</v>
      </c>
      <c r="E69" s="40">
        <v>288</v>
      </c>
      <c r="F69" s="41">
        <v>167</v>
      </c>
      <c r="G69" s="54">
        <f>D69/D66</f>
        <v>0.55420219244823388</v>
      </c>
      <c r="H69" s="55">
        <f t="shared" ref="H69:I69" si="18">E69/E66</f>
        <v>0.62068965517241381</v>
      </c>
      <c r="I69" s="55">
        <f t="shared" si="18"/>
        <v>0.46778711484593838</v>
      </c>
    </row>
    <row r="70" spans="1:9" s="19" customFormat="1" ht="15" customHeight="1" x14ac:dyDescent="0.2">
      <c r="A70" s="147"/>
      <c r="B70" s="157" t="s">
        <v>91</v>
      </c>
      <c r="C70" s="158"/>
      <c r="D70" s="40">
        <f t="shared" ref="D70" si="19">SUM(E70:F70)</f>
        <v>95</v>
      </c>
      <c r="E70" s="40">
        <v>54</v>
      </c>
      <c r="F70" s="41">
        <v>41</v>
      </c>
      <c r="G70" s="54">
        <f>D70/D66</f>
        <v>0.11571254567600488</v>
      </c>
      <c r="H70" s="55">
        <f t="shared" ref="H70:I70" si="20">E70/E66</f>
        <v>0.11637931034482758</v>
      </c>
      <c r="I70" s="55">
        <f t="shared" si="20"/>
        <v>0.11484593837535013</v>
      </c>
    </row>
    <row r="71" spans="1:9" s="19" customFormat="1" ht="15" customHeight="1" x14ac:dyDescent="0.2">
      <c r="A71" s="147"/>
      <c r="B71" s="157" t="s">
        <v>92</v>
      </c>
      <c r="C71" s="158"/>
      <c r="D71" s="40">
        <f>SUM(E71:F71)</f>
        <v>92</v>
      </c>
      <c r="E71" s="40">
        <v>44</v>
      </c>
      <c r="F71" s="41">
        <v>48</v>
      </c>
      <c r="G71" s="54">
        <f>D71/D66</f>
        <v>0.11205846528623629</v>
      </c>
      <c r="H71" s="55">
        <f t="shared" ref="H71:I71" si="21">E71/E66</f>
        <v>9.4827586206896547E-2</v>
      </c>
      <c r="I71" s="55">
        <f t="shared" si="21"/>
        <v>0.13445378151260504</v>
      </c>
    </row>
    <row r="72" spans="1:9" s="19" customFormat="1" ht="15" customHeight="1" x14ac:dyDescent="0.2">
      <c r="A72" s="147"/>
      <c r="B72" s="157" t="s">
        <v>93</v>
      </c>
      <c r="C72" s="158"/>
      <c r="D72" s="40">
        <f t="shared" ref="D72" si="22">SUM(E72:F72)</f>
        <v>109</v>
      </c>
      <c r="E72" s="40">
        <v>54</v>
      </c>
      <c r="F72" s="41">
        <v>55</v>
      </c>
      <c r="G72" s="54">
        <f>D72/D66</f>
        <v>0.13276492082825822</v>
      </c>
      <c r="H72" s="55">
        <f t="shared" ref="H72:I72" si="23">E72/E66</f>
        <v>0.11637931034482758</v>
      </c>
      <c r="I72" s="55">
        <f t="shared" si="23"/>
        <v>0.15406162464985995</v>
      </c>
    </row>
    <row r="73" spans="1:9" s="19" customFormat="1" ht="15" customHeight="1" x14ac:dyDescent="0.2">
      <c r="A73" s="147"/>
      <c r="B73" s="157" t="s">
        <v>94</v>
      </c>
      <c r="C73" s="158"/>
      <c r="D73" s="40">
        <f>SUM(E73:F73)</f>
        <v>196</v>
      </c>
      <c r="E73" s="40">
        <v>109</v>
      </c>
      <c r="F73" s="41">
        <v>87</v>
      </c>
      <c r="G73" s="54">
        <f>D73/D66</f>
        <v>0.23873325213154689</v>
      </c>
      <c r="H73" s="55">
        <f t="shared" ref="H73:I73" si="24">E73/E66</f>
        <v>0.23491379310344829</v>
      </c>
      <c r="I73" s="55">
        <f t="shared" si="24"/>
        <v>0.24369747899159663</v>
      </c>
    </row>
    <row r="74" spans="1:9" s="19" customFormat="1" ht="15" customHeight="1" x14ac:dyDescent="0.2">
      <c r="A74" s="147"/>
      <c r="B74" s="171" t="s">
        <v>95</v>
      </c>
      <c r="C74" s="172"/>
      <c r="D74" s="34">
        <f t="shared" ref="D74" si="25">SUM(E74:F74)</f>
        <v>93</v>
      </c>
      <c r="E74" s="34">
        <v>56</v>
      </c>
      <c r="F74" s="35">
        <v>37</v>
      </c>
      <c r="G74" s="48">
        <f>D74/D66</f>
        <v>0.11327649208282582</v>
      </c>
      <c r="H74" s="49">
        <f t="shared" ref="H74:I74" si="26">E74/E66</f>
        <v>0.1206896551724138</v>
      </c>
      <c r="I74" s="49">
        <f t="shared" si="26"/>
        <v>0.10364145658263306</v>
      </c>
    </row>
    <row r="75" spans="1:9" s="19" customFormat="1" ht="15" customHeight="1" x14ac:dyDescent="0.2">
      <c r="A75" s="148"/>
      <c r="B75" s="159" t="s">
        <v>96</v>
      </c>
      <c r="C75" s="160"/>
      <c r="D75" s="44">
        <f>SUM(E75:F75)</f>
        <v>77</v>
      </c>
      <c r="E75" s="44">
        <v>44</v>
      </c>
      <c r="F75" s="45">
        <v>33</v>
      </c>
      <c r="G75" s="58">
        <f>D75/D66</f>
        <v>9.3788063337393424E-2</v>
      </c>
      <c r="H75" s="59">
        <f t="shared" ref="H75:I75" si="27">E75/E66</f>
        <v>9.4827586206896547E-2</v>
      </c>
      <c r="I75" s="59">
        <f t="shared" si="27"/>
        <v>9.2436974789915971E-2</v>
      </c>
    </row>
    <row r="76" spans="1:9" s="19" customFormat="1" ht="15" customHeight="1" x14ac:dyDescent="0.2">
      <c r="A76" s="123" t="s">
        <v>17</v>
      </c>
    </row>
    <row r="77" spans="1:9" s="19" customFormat="1" ht="15" customHeight="1" x14ac:dyDescent="0.2">
      <c r="A77" s="123" t="s">
        <v>140</v>
      </c>
    </row>
    <row r="78" spans="1:9" s="19" customFormat="1" ht="10.199999999999999" customHeight="1" x14ac:dyDescent="0.2">
      <c r="A78" s="65"/>
    </row>
    <row r="79" spans="1:9" s="15" customFormat="1" ht="15" customHeight="1" x14ac:dyDescent="0.2">
      <c r="A79" s="122" t="s">
        <v>138</v>
      </c>
    </row>
    <row r="80" spans="1:9" s="19" customFormat="1" ht="15" customHeight="1" x14ac:dyDescent="0.2">
      <c r="A80" s="143"/>
      <c r="B80" s="144"/>
      <c r="C80" s="145"/>
      <c r="D80" s="16" t="s">
        <v>2</v>
      </c>
      <c r="E80" s="16" t="s">
        <v>0</v>
      </c>
      <c r="F80" s="17" t="s">
        <v>1</v>
      </c>
      <c r="G80" s="18" t="s">
        <v>2</v>
      </c>
      <c r="H80" s="16" t="s">
        <v>0</v>
      </c>
      <c r="I80" s="16" t="s">
        <v>1</v>
      </c>
    </row>
    <row r="81" spans="1:9" s="19" customFormat="1" ht="15" customHeight="1" x14ac:dyDescent="0.2">
      <c r="A81" s="164" t="s">
        <v>25</v>
      </c>
      <c r="B81" s="149" t="s">
        <v>123</v>
      </c>
      <c r="C81" s="150"/>
      <c r="D81" s="32">
        <f>SUM(E81:F81)</f>
        <v>5329</v>
      </c>
      <c r="E81" s="32">
        <f>'１_市町村別対象者数'!D4</f>
        <v>2730</v>
      </c>
      <c r="F81" s="33">
        <f>'１_市町村別対象者数'!E4</f>
        <v>2599</v>
      </c>
      <c r="G81" s="46">
        <f>D81/D81</f>
        <v>1</v>
      </c>
      <c r="H81" s="47">
        <f>E81/E81</f>
        <v>1</v>
      </c>
      <c r="I81" s="47">
        <f>F81/F81</f>
        <v>1</v>
      </c>
    </row>
    <row r="82" spans="1:9" s="19" customFormat="1" ht="15" customHeight="1" x14ac:dyDescent="0.2">
      <c r="A82" s="165"/>
      <c r="B82" s="151" t="s">
        <v>79</v>
      </c>
      <c r="C82" s="152"/>
      <c r="D82" s="34">
        <f>SUM(E82:F82)</f>
        <v>4164</v>
      </c>
      <c r="E82" s="34">
        <f>E81-E83</f>
        <v>2132</v>
      </c>
      <c r="F82" s="35">
        <f>F81-F83</f>
        <v>2032</v>
      </c>
      <c r="G82" s="48">
        <f>D82/D81</f>
        <v>0.781384875211109</v>
      </c>
      <c r="H82" s="49">
        <f>E82/E81</f>
        <v>0.78095238095238095</v>
      </c>
      <c r="I82" s="49">
        <f>F82/F81</f>
        <v>0.78183916891111971</v>
      </c>
    </row>
    <row r="83" spans="1:9" s="19" customFormat="1" ht="15" customHeight="1" x14ac:dyDescent="0.2">
      <c r="A83" s="165"/>
      <c r="B83" s="153" t="s">
        <v>28</v>
      </c>
      <c r="C83" s="154"/>
      <c r="D83" s="36">
        <f>SUM(D84:D85)</f>
        <v>1165</v>
      </c>
      <c r="E83" s="36">
        <f>SUM(E84:E85)</f>
        <v>598</v>
      </c>
      <c r="F83" s="37">
        <f>SUM(F84:F85)</f>
        <v>567</v>
      </c>
      <c r="G83" s="50">
        <f>D83/D81</f>
        <v>0.21861512478889097</v>
      </c>
      <c r="H83" s="51">
        <f>E83/E81</f>
        <v>0.21904761904761905</v>
      </c>
      <c r="I83" s="51">
        <f>F83/F81</f>
        <v>0.21816083108888035</v>
      </c>
    </row>
    <row r="84" spans="1:9" s="19" customFormat="1" ht="15" customHeight="1" x14ac:dyDescent="0.2">
      <c r="A84" s="165"/>
      <c r="B84" s="155" t="s">
        <v>97</v>
      </c>
      <c r="C84" s="156"/>
      <c r="D84" s="38">
        <f>SUM(E84:F84)</f>
        <v>121</v>
      </c>
      <c r="E84" s="38">
        <v>61</v>
      </c>
      <c r="F84" s="39">
        <v>60</v>
      </c>
      <c r="G84" s="52">
        <f>D84/D83</f>
        <v>0.10386266094420601</v>
      </c>
      <c r="H84" s="53">
        <f>E84/E83</f>
        <v>0.1020066889632107</v>
      </c>
      <c r="I84" s="53">
        <f>F84/F83</f>
        <v>0.10582010582010581</v>
      </c>
    </row>
    <row r="85" spans="1:9" s="19" customFormat="1" ht="15" customHeight="1" x14ac:dyDescent="0.2">
      <c r="A85" s="166"/>
      <c r="B85" s="159" t="s">
        <v>11</v>
      </c>
      <c r="C85" s="160"/>
      <c r="D85" s="44">
        <f t="shared" ref="D85" si="28">SUM(E85:F85)</f>
        <v>1044</v>
      </c>
      <c r="E85" s="44">
        <v>537</v>
      </c>
      <c r="F85" s="45">
        <v>507</v>
      </c>
      <c r="G85" s="58">
        <f>D85/D83</f>
        <v>0.89613733905579396</v>
      </c>
      <c r="H85" s="59">
        <f>E85/E83</f>
        <v>0.89799331103678925</v>
      </c>
      <c r="I85" s="59">
        <f>F85/F83</f>
        <v>0.89417989417989419</v>
      </c>
    </row>
    <row r="86" spans="1:9" s="19" customFormat="1" ht="15" customHeight="1" x14ac:dyDescent="0.2">
      <c r="A86" s="164" t="s">
        <v>19</v>
      </c>
      <c r="B86" s="149" t="s">
        <v>123</v>
      </c>
      <c r="C86" s="150"/>
      <c r="D86" s="32">
        <f>SUM(E86:F86)</f>
        <v>6070</v>
      </c>
      <c r="E86" s="32">
        <f>'１_市町村別対象者数'!G4</f>
        <v>3159</v>
      </c>
      <c r="F86" s="33">
        <f>'１_市町村別対象者数'!H4</f>
        <v>2911</v>
      </c>
      <c r="G86" s="46">
        <f>D86/D86</f>
        <v>1</v>
      </c>
      <c r="H86" s="47">
        <f>E86/E86</f>
        <v>1</v>
      </c>
      <c r="I86" s="47">
        <f>F86/F86</f>
        <v>1</v>
      </c>
    </row>
    <row r="87" spans="1:9" s="19" customFormat="1" ht="15" customHeight="1" x14ac:dyDescent="0.2">
      <c r="A87" s="165"/>
      <c r="B87" s="151" t="s">
        <v>79</v>
      </c>
      <c r="C87" s="152"/>
      <c r="D87" s="34">
        <f>SUM(E87:F87)</f>
        <v>4692</v>
      </c>
      <c r="E87" s="34">
        <f>E86-E88</f>
        <v>2447</v>
      </c>
      <c r="F87" s="35">
        <f>F86-F88</f>
        <v>2245</v>
      </c>
      <c r="G87" s="48">
        <f>D87/D86</f>
        <v>0.77298187808896213</v>
      </c>
      <c r="H87" s="49">
        <f>E87/E86</f>
        <v>0.77461221905666355</v>
      </c>
      <c r="I87" s="49">
        <f>F87/F86</f>
        <v>0.77121264170388182</v>
      </c>
    </row>
    <row r="88" spans="1:9" s="19" customFormat="1" ht="15" customHeight="1" x14ac:dyDescent="0.2">
      <c r="A88" s="165"/>
      <c r="B88" s="153" t="s">
        <v>28</v>
      </c>
      <c r="C88" s="154"/>
      <c r="D88" s="36">
        <f>SUM(D89:D90)</f>
        <v>1378</v>
      </c>
      <c r="E88" s="36">
        <f>SUM(E89:E90)</f>
        <v>712</v>
      </c>
      <c r="F88" s="37">
        <f>SUM(F89:F90)</f>
        <v>666</v>
      </c>
      <c r="G88" s="50">
        <f>D88/D86</f>
        <v>0.2270181219110379</v>
      </c>
      <c r="H88" s="51">
        <f>E88/E86</f>
        <v>0.2253877809433365</v>
      </c>
      <c r="I88" s="51">
        <f>F88/F86</f>
        <v>0.22878735829611818</v>
      </c>
    </row>
    <row r="89" spans="1:9" s="19" customFormat="1" ht="15" customHeight="1" x14ac:dyDescent="0.2">
      <c r="A89" s="165"/>
      <c r="B89" s="155" t="s">
        <v>97</v>
      </c>
      <c r="C89" s="156"/>
      <c r="D89" s="38">
        <f>SUM(E89:F89)</f>
        <v>112</v>
      </c>
      <c r="E89" s="38">
        <v>62</v>
      </c>
      <c r="F89" s="39">
        <v>50</v>
      </c>
      <c r="G89" s="52">
        <f>D89/D88</f>
        <v>8.1277213352685049E-2</v>
      </c>
      <c r="H89" s="53">
        <f>E89/E88</f>
        <v>8.7078651685393263E-2</v>
      </c>
      <c r="I89" s="53">
        <f>F89/F88</f>
        <v>7.5075075075075076E-2</v>
      </c>
    </row>
    <row r="90" spans="1:9" s="19" customFormat="1" ht="15" customHeight="1" x14ac:dyDescent="0.2">
      <c r="A90" s="166"/>
      <c r="B90" s="159" t="s">
        <v>11</v>
      </c>
      <c r="C90" s="160"/>
      <c r="D90" s="44">
        <f t="shared" ref="D90" si="29">SUM(E90:F90)</f>
        <v>1266</v>
      </c>
      <c r="E90" s="44">
        <v>650</v>
      </c>
      <c r="F90" s="45">
        <v>616</v>
      </c>
      <c r="G90" s="58">
        <f>D90/D88</f>
        <v>0.91872278664731499</v>
      </c>
      <c r="H90" s="59">
        <f>E90/E88</f>
        <v>0.9129213483146067</v>
      </c>
      <c r="I90" s="59">
        <f>F90/F88</f>
        <v>0.92492492492492495</v>
      </c>
    </row>
    <row r="91" spans="1:9" s="19" customFormat="1" ht="15" customHeight="1" x14ac:dyDescent="0.2">
      <c r="A91" s="123" t="s">
        <v>12</v>
      </c>
    </row>
    <row r="92" spans="1:9" s="19" customFormat="1" ht="10.199999999999999" customHeight="1" x14ac:dyDescent="0.2">
      <c r="A92" s="65"/>
    </row>
    <row r="93" spans="1:9" s="19" customFormat="1" ht="15" customHeight="1" x14ac:dyDescent="0.2">
      <c r="A93" s="124" t="s">
        <v>128</v>
      </c>
    </row>
    <row r="94" spans="1:9" s="19" customFormat="1" ht="15" customHeight="1" x14ac:dyDescent="0.2">
      <c r="A94" s="143"/>
      <c r="B94" s="144"/>
      <c r="C94" s="145"/>
      <c r="D94" s="16" t="s">
        <v>2</v>
      </c>
      <c r="E94" s="16" t="s">
        <v>0</v>
      </c>
      <c r="F94" s="17" t="s">
        <v>1</v>
      </c>
      <c r="G94" s="18" t="s">
        <v>2</v>
      </c>
      <c r="H94" s="16" t="s">
        <v>0</v>
      </c>
      <c r="I94" s="16" t="s">
        <v>1</v>
      </c>
    </row>
    <row r="95" spans="1:9" s="19" customFormat="1" ht="15" customHeight="1" x14ac:dyDescent="0.2">
      <c r="A95" s="164" t="s">
        <v>26</v>
      </c>
      <c r="B95" s="149" t="s">
        <v>123</v>
      </c>
      <c r="C95" s="150"/>
      <c r="D95" s="32">
        <f>SUM(E95:F95)</f>
        <v>6070</v>
      </c>
      <c r="E95" s="32">
        <f>'１_市町村別対象者数'!G4</f>
        <v>3159</v>
      </c>
      <c r="F95" s="33">
        <f>'１_市町村別対象者数'!H4</f>
        <v>2911</v>
      </c>
      <c r="G95" s="46">
        <f>D95/D95</f>
        <v>1</v>
      </c>
      <c r="H95" s="47">
        <f>E95/E95</f>
        <v>1</v>
      </c>
      <c r="I95" s="47">
        <f>F95/F95</f>
        <v>1</v>
      </c>
    </row>
    <row r="96" spans="1:9" s="19" customFormat="1" ht="15" customHeight="1" x14ac:dyDescent="0.2">
      <c r="A96" s="165"/>
      <c r="B96" s="151" t="s">
        <v>79</v>
      </c>
      <c r="C96" s="152"/>
      <c r="D96" s="34">
        <f>SUM(E96:F96)</f>
        <v>46</v>
      </c>
      <c r="E96" s="34">
        <f>E95-E97</f>
        <v>27</v>
      </c>
      <c r="F96" s="35">
        <f>F95-F97</f>
        <v>19</v>
      </c>
      <c r="G96" s="48">
        <f>D96/D95</f>
        <v>7.5782537067545308E-3</v>
      </c>
      <c r="H96" s="49">
        <f>E96/E95</f>
        <v>8.5470085470085479E-3</v>
      </c>
      <c r="I96" s="49">
        <f>F96/F95</f>
        <v>6.5269666781174853E-3</v>
      </c>
    </row>
    <row r="97" spans="1:9" s="19" customFormat="1" ht="15" customHeight="1" x14ac:dyDescent="0.2">
      <c r="A97" s="165"/>
      <c r="B97" s="153" t="s">
        <v>28</v>
      </c>
      <c r="C97" s="154"/>
      <c r="D97" s="36">
        <f>SUM(D98:D101)</f>
        <v>6024</v>
      </c>
      <c r="E97" s="36">
        <f>SUM(E98:E101)</f>
        <v>3132</v>
      </c>
      <c r="F97" s="37">
        <f>SUM(F98:F101)</f>
        <v>2892</v>
      </c>
      <c r="G97" s="50">
        <f>D97/D95</f>
        <v>0.99242174629324542</v>
      </c>
      <c r="H97" s="51">
        <f>E97/E95</f>
        <v>0.99145299145299148</v>
      </c>
      <c r="I97" s="51">
        <f>F97/F95</f>
        <v>0.99347303332188253</v>
      </c>
    </row>
    <row r="98" spans="1:9" s="19" customFormat="1" ht="33.6" customHeight="1" x14ac:dyDescent="0.2">
      <c r="A98" s="165"/>
      <c r="B98" s="173" t="s">
        <v>124</v>
      </c>
      <c r="C98" s="174"/>
      <c r="D98" s="38">
        <f>SUM(E98:F98)</f>
        <v>4471</v>
      </c>
      <c r="E98" s="38">
        <v>2223</v>
      </c>
      <c r="F98" s="39">
        <v>2248</v>
      </c>
      <c r="G98" s="52">
        <f>D98/D97</f>
        <v>0.74219787516600266</v>
      </c>
      <c r="H98" s="53">
        <f t="shared" ref="H98:I98" si="30">E98/E97</f>
        <v>0.70977011494252873</v>
      </c>
      <c r="I98" s="53">
        <f t="shared" si="30"/>
        <v>0.7773167358229599</v>
      </c>
    </row>
    <row r="99" spans="1:9" s="19" customFormat="1" ht="21" customHeight="1" x14ac:dyDescent="0.2">
      <c r="A99" s="165"/>
      <c r="B99" s="175" t="s">
        <v>125</v>
      </c>
      <c r="C99" s="176"/>
      <c r="D99" s="40">
        <f t="shared" ref="D99:D101" si="31">SUM(E99:F99)</f>
        <v>1314</v>
      </c>
      <c r="E99" s="40">
        <v>787</v>
      </c>
      <c r="F99" s="41">
        <v>527</v>
      </c>
      <c r="G99" s="54">
        <f>D99/D97</f>
        <v>0.21812749003984064</v>
      </c>
      <c r="H99" s="55">
        <f t="shared" ref="H99:I99" si="32">E99/E97</f>
        <v>0.25127713920817368</v>
      </c>
      <c r="I99" s="55">
        <f t="shared" si="32"/>
        <v>0.18222683264177039</v>
      </c>
    </row>
    <row r="100" spans="1:9" s="19" customFormat="1" ht="15" customHeight="1" x14ac:dyDescent="0.2">
      <c r="A100" s="165"/>
      <c r="B100" s="175" t="s">
        <v>98</v>
      </c>
      <c r="C100" s="176"/>
      <c r="D100" s="40">
        <f t="shared" si="31"/>
        <v>157</v>
      </c>
      <c r="E100" s="40">
        <v>79</v>
      </c>
      <c r="F100" s="41">
        <v>78</v>
      </c>
      <c r="G100" s="54">
        <f>D100/D97</f>
        <v>2.606241699867198E-2</v>
      </c>
      <c r="H100" s="55">
        <f t="shared" ref="H100:I100" si="33">E100/E97</f>
        <v>2.5223499361430396E-2</v>
      </c>
      <c r="I100" s="55">
        <f t="shared" si="33"/>
        <v>2.6970954356846474E-2</v>
      </c>
    </row>
    <row r="101" spans="1:9" s="19" customFormat="1" ht="15" customHeight="1" x14ac:dyDescent="0.2">
      <c r="A101" s="165"/>
      <c r="B101" s="175" t="s">
        <v>99</v>
      </c>
      <c r="C101" s="176"/>
      <c r="D101" s="40">
        <f t="shared" si="31"/>
        <v>82</v>
      </c>
      <c r="E101" s="40">
        <v>43</v>
      </c>
      <c r="F101" s="41">
        <v>39</v>
      </c>
      <c r="G101" s="54">
        <f>D101/D97</f>
        <v>1.3612217795484728E-2</v>
      </c>
      <c r="H101" s="55">
        <f t="shared" ref="H101:I101" si="34">E101/E97</f>
        <v>1.3729246487867178E-2</v>
      </c>
      <c r="I101" s="55">
        <f t="shared" si="34"/>
        <v>1.3485477178423237E-2</v>
      </c>
    </row>
    <row r="102" spans="1:9" s="19" customFormat="1" ht="15" customHeight="1" x14ac:dyDescent="0.2">
      <c r="A102" s="164" t="s">
        <v>20</v>
      </c>
      <c r="B102" s="149" t="s">
        <v>123</v>
      </c>
      <c r="C102" s="150"/>
      <c r="D102" s="32">
        <f>SUM(E102:F102)</f>
        <v>6651</v>
      </c>
      <c r="E102" s="32">
        <f>'１_市町村別対象者数'!J4</f>
        <v>3404</v>
      </c>
      <c r="F102" s="33">
        <f>'１_市町村別対象者数'!K4</f>
        <v>3247</v>
      </c>
      <c r="G102" s="46">
        <f>D102/D102</f>
        <v>1</v>
      </c>
      <c r="H102" s="47">
        <f>E102/E102</f>
        <v>1</v>
      </c>
      <c r="I102" s="47">
        <f>F102/F102</f>
        <v>1</v>
      </c>
    </row>
    <row r="103" spans="1:9" s="19" customFormat="1" ht="15" customHeight="1" x14ac:dyDescent="0.2">
      <c r="A103" s="165"/>
      <c r="B103" s="151" t="s">
        <v>79</v>
      </c>
      <c r="C103" s="152"/>
      <c r="D103" s="34">
        <f>SUM(E103:F103)</f>
        <v>3776</v>
      </c>
      <c r="E103" s="34">
        <f>E102-E104</f>
        <v>1954</v>
      </c>
      <c r="F103" s="35">
        <f>F102-F104</f>
        <v>1822</v>
      </c>
      <c r="G103" s="48">
        <f>D103/D102</f>
        <v>0.56773417531198311</v>
      </c>
      <c r="H103" s="49">
        <f>E103/E102</f>
        <v>0.57403055229142186</v>
      </c>
      <c r="I103" s="49">
        <f>F103/F102</f>
        <v>0.56113335386510621</v>
      </c>
    </row>
    <row r="104" spans="1:9" s="19" customFormat="1" ht="15" customHeight="1" x14ac:dyDescent="0.2">
      <c r="A104" s="165"/>
      <c r="B104" s="153" t="s">
        <v>28</v>
      </c>
      <c r="C104" s="154"/>
      <c r="D104" s="36">
        <f>SUM(D105:D108)</f>
        <v>2875</v>
      </c>
      <c r="E104" s="36">
        <f>SUM(E105:E108)</f>
        <v>1450</v>
      </c>
      <c r="F104" s="37">
        <f>SUM(F105:F108)</f>
        <v>1425</v>
      </c>
      <c r="G104" s="50">
        <f>D104/D102</f>
        <v>0.43226582468801683</v>
      </c>
      <c r="H104" s="51">
        <f>E104/E102</f>
        <v>0.42596944770857814</v>
      </c>
      <c r="I104" s="51">
        <f>F104/F102</f>
        <v>0.43886664613489373</v>
      </c>
    </row>
    <row r="105" spans="1:9" s="19" customFormat="1" ht="34.200000000000003" customHeight="1" x14ac:dyDescent="0.2">
      <c r="A105" s="165"/>
      <c r="B105" s="173" t="s">
        <v>124</v>
      </c>
      <c r="C105" s="174"/>
      <c r="D105" s="38">
        <f>SUM(E105:F105)</f>
        <v>2560</v>
      </c>
      <c r="E105" s="38">
        <v>1264</v>
      </c>
      <c r="F105" s="39">
        <v>1296</v>
      </c>
      <c r="G105" s="52">
        <f>D105/D104</f>
        <v>0.89043478260869569</v>
      </c>
      <c r="H105" s="53">
        <f t="shared" ref="H105:I105" si="35">E105/E104</f>
        <v>0.87172413793103454</v>
      </c>
      <c r="I105" s="53">
        <f t="shared" si="35"/>
        <v>0.90947368421052632</v>
      </c>
    </row>
    <row r="106" spans="1:9" s="19" customFormat="1" ht="21" customHeight="1" x14ac:dyDescent="0.2">
      <c r="A106" s="165"/>
      <c r="B106" s="175" t="s">
        <v>125</v>
      </c>
      <c r="C106" s="176"/>
      <c r="D106" s="40">
        <f t="shared" ref="D106:D108" si="36">SUM(E106:F106)</f>
        <v>235</v>
      </c>
      <c r="E106" s="40">
        <v>152</v>
      </c>
      <c r="F106" s="41">
        <v>83</v>
      </c>
      <c r="G106" s="54">
        <f>D106/D104</f>
        <v>8.1739130434782606E-2</v>
      </c>
      <c r="H106" s="55">
        <f t="shared" ref="H106:I106" si="37">E106/E104</f>
        <v>0.10482758620689656</v>
      </c>
      <c r="I106" s="55">
        <f t="shared" si="37"/>
        <v>5.8245614035087719E-2</v>
      </c>
    </row>
    <row r="107" spans="1:9" s="19" customFormat="1" ht="15" customHeight="1" x14ac:dyDescent="0.2">
      <c r="A107" s="165"/>
      <c r="B107" s="175" t="s">
        <v>98</v>
      </c>
      <c r="C107" s="176"/>
      <c r="D107" s="40">
        <f t="shared" si="36"/>
        <v>55</v>
      </c>
      <c r="E107" s="40">
        <v>21</v>
      </c>
      <c r="F107" s="41">
        <v>34</v>
      </c>
      <c r="G107" s="54">
        <f>D107/D104</f>
        <v>1.9130434782608695E-2</v>
      </c>
      <c r="H107" s="55">
        <f t="shared" ref="H107:I107" si="38">E107/E104</f>
        <v>1.4482758620689656E-2</v>
      </c>
      <c r="I107" s="55">
        <f t="shared" si="38"/>
        <v>2.3859649122807018E-2</v>
      </c>
    </row>
    <row r="108" spans="1:9" s="19" customFormat="1" ht="15" customHeight="1" x14ac:dyDescent="0.2">
      <c r="A108" s="166"/>
      <c r="B108" s="177" t="s">
        <v>99</v>
      </c>
      <c r="C108" s="178"/>
      <c r="D108" s="44">
        <f t="shared" si="36"/>
        <v>25</v>
      </c>
      <c r="E108" s="44">
        <v>13</v>
      </c>
      <c r="F108" s="45">
        <v>12</v>
      </c>
      <c r="G108" s="58">
        <f>D108/D104</f>
        <v>8.6956521739130436E-3</v>
      </c>
      <c r="H108" s="59">
        <f t="shared" ref="H108:I108" si="39">E108/E104</f>
        <v>8.9655172413793099E-3</v>
      </c>
      <c r="I108" s="59">
        <f t="shared" si="39"/>
        <v>8.4210526315789472E-3</v>
      </c>
    </row>
    <row r="109" spans="1:9" s="19" customFormat="1" ht="15" customHeight="1" x14ac:dyDescent="0.2">
      <c r="A109" s="123" t="s">
        <v>160</v>
      </c>
    </row>
    <row r="110" spans="1:9" s="19" customFormat="1" ht="15" customHeight="1" x14ac:dyDescent="0.2">
      <c r="A110" s="123" t="s">
        <v>162</v>
      </c>
    </row>
    <row r="111" spans="1:9" s="19" customFormat="1" ht="15" customHeight="1" x14ac:dyDescent="0.2">
      <c r="A111" s="127" t="s">
        <v>175</v>
      </c>
    </row>
    <row r="112" spans="1:9" s="19" customFormat="1" ht="10.199999999999999" customHeight="1" x14ac:dyDescent="0.2">
      <c r="A112" s="65"/>
    </row>
    <row r="113" spans="1:9" s="15" customFormat="1" ht="15" customHeight="1" x14ac:dyDescent="0.2">
      <c r="A113" s="122" t="s">
        <v>129</v>
      </c>
    </row>
    <row r="114" spans="1:9" s="19" customFormat="1" ht="16.8" customHeight="1" x14ac:dyDescent="0.2">
      <c r="A114" s="143"/>
      <c r="B114" s="144"/>
      <c r="C114" s="145"/>
      <c r="D114" s="16" t="s">
        <v>2</v>
      </c>
      <c r="E114" s="16" t="s">
        <v>0</v>
      </c>
      <c r="F114" s="17" t="s">
        <v>1</v>
      </c>
      <c r="G114" s="18" t="s">
        <v>2</v>
      </c>
      <c r="H114" s="16" t="s">
        <v>0</v>
      </c>
      <c r="I114" s="16" t="s">
        <v>1</v>
      </c>
    </row>
    <row r="115" spans="1:9" s="19" customFormat="1" ht="15" customHeight="1" x14ac:dyDescent="0.2">
      <c r="A115" s="164" t="s">
        <v>26</v>
      </c>
      <c r="B115" s="149" t="s">
        <v>123</v>
      </c>
      <c r="C115" s="150"/>
      <c r="D115" s="32">
        <f>SUM(E115:F115)</f>
        <v>6070</v>
      </c>
      <c r="E115" s="32">
        <f>'１_市町村別対象者数'!G4</f>
        <v>3159</v>
      </c>
      <c r="F115" s="33">
        <f>'１_市町村別対象者数'!H4</f>
        <v>2911</v>
      </c>
      <c r="G115" s="46">
        <f>D115/D115</f>
        <v>1</v>
      </c>
      <c r="H115" s="47">
        <f>E115/E115</f>
        <v>1</v>
      </c>
      <c r="I115" s="47">
        <f>F115/F115</f>
        <v>1</v>
      </c>
    </row>
    <row r="116" spans="1:9" s="19" customFormat="1" ht="15" customHeight="1" x14ac:dyDescent="0.2">
      <c r="A116" s="165"/>
      <c r="B116" s="151" t="s">
        <v>79</v>
      </c>
      <c r="C116" s="152"/>
      <c r="D116" s="34">
        <f>SUM(E116:F116)</f>
        <v>3325</v>
      </c>
      <c r="E116" s="34">
        <f>E115-E117</f>
        <v>1745</v>
      </c>
      <c r="F116" s="35">
        <f>F115-F117</f>
        <v>1580</v>
      </c>
      <c r="G116" s="48">
        <f>D116/D115</f>
        <v>0.5477759472817133</v>
      </c>
      <c r="H116" s="49">
        <f>E116/E115</f>
        <v>0.55238999683444123</v>
      </c>
      <c r="I116" s="49">
        <f>F116/F115</f>
        <v>0.54276880796976978</v>
      </c>
    </row>
    <row r="117" spans="1:9" s="19" customFormat="1" ht="15" customHeight="1" x14ac:dyDescent="0.2">
      <c r="A117" s="165"/>
      <c r="B117" s="153" t="s">
        <v>28</v>
      </c>
      <c r="C117" s="154"/>
      <c r="D117" s="36">
        <f>SUM(D118:D120)</f>
        <v>2745</v>
      </c>
      <c r="E117" s="36">
        <f>SUM(E118:E120)</f>
        <v>1414</v>
      </c>
      <c r="F117" s="37">
        <f>SUM(F118:F120)</f>
        <v>1331</v>
      </c>
      <c r="G117" s="50">
        <f>D117/D115</f>
        <v>0.45222405271828664</v>
      </c>
      <c r="H117" s="51">
        <f>E117/E115</f>
        <v>0.44761000316555871</v>
      </c>
      <c r="I117" s="51">
        <f>F117/F115</f>
        <v>0.45723119203023016</v>
      </c>
    </row>
    <row r="118" spans="1:9" s="19" customFormat="1" ht="15" customHeight="1" x14ac:dyDescent="0.2">
      <c r="A118" s="165"/>
      <c r="B118" s="155" t="s">
        <v>100</v>
      </c>
      <c r="C118" s="156"/>
      <c r="D118" s="38">
        <f>SUM(E118:F118)</f>
        <v>1157</v>
      </c>
      <c r="E118" s="38">
        <v>603</v>
      </c>
      <c r="F118" s="39">
        <v>554</v>
      </c>
      <c r="G118" s="52">
        <f>D118/D117</f>
        <v>0.42149362477231328</v>
      </c>
      <c r="H118" s="53">
        <f>E118/E117</f>
        <v>0.42644978783592646</v>
      </c>
      <c r="I118" s="53">
        <f>F118/F117</f>
        <v>0.41622839969947406</v>
      </c>
    </row>
    <row r="119" spans="1:9" s="19" customFormat="1" ht="15" customHeight="1" x14ac:dyDescent="0.2">
      <c r="A119" s="165"/>
      <c r="B119" s="157" t="s">
        <v>101</v>
      </c>
      <c r="C119" s="158"/>
      <c r="D119" s="40">
        <f t="shared" ref="D119:D120" si="40">SUM(E119:F119)</f>
        <v>1499</v>
      </c>
      <c r="E119" s="40">
        <v>770</v>
      </c>
      <c r="F119" s="41">
        <v>729</v>
      </c>
      <c r="G119" s="54">
        <f>D119/D117</f>
        <v>0.54608378870673957</v>
      </c>
      <c r="H119" s="55">
        <f>E119/E117</f>
        <v>0.54455445544554459</v>
      </c>
      <c r="I119" s="55">
        <f>F119/F117</f>
        <v>0.54770848985725018</v>
      </c>
    </row>
    <row r="120" spans="1:9" s="19" customFormat="1" ht="15" customHeight="1" x14ac:dyDescent="0.2">
      <c r="A120" s="165"/>
      <c r="B120" s="157" t="s">
        <v>102</v>
      </c>
      <c r="C120" s="158"/>
      <c r="D120" s="40">
        <f t="shared" si="40"/>
        <v>89</v>
      </c>
      <c r="E120" s="40">
        <v>41</v>
      </c>
      <c r="F120" s="41">
        <v>48</v>
      </c>
      <c r="G120" s="54">
        <f>D120/D117</f>
        <v>3.2422586520947178E-2</v>
      </c>
      <c r="H120" s="55">
        <f>E120/E117</f>
        <v>2.8995756718528994E-2</v>
      </c>
      <c r="I120" s="55">
        <f>F120/F117</f>
        <v>3.6063110443275731E-2</v>
      </c>
    </row>
    <row r="121" spans="1:9" s="19" customFormat="1" ht="15" customHeight="1" x14ac:dyDescent="0.2">
      <c r="A121" s="146" t="s">
        <v>20</v>
      </c>
      <c r="B121" s="149" t="s">
        <v>123</v>
      </c>
      <c r="C121" s="150"/>
      <c r="D121" s="32">
        <f>SUM(E121:F121)</f>
        <v>6651</v>
      </c>
      <c r="E121" s="32">
        <f>'１_市町村別対象者数'!J4</f>
        <v>3404</v>
      </c>
      <c r="F121" s="33">
        <f>'１_市町村別対象者数'!K4</f>
        <v>3247</v>
      </c>
      <c r="G121" s="46">
        <f>D121/D121</f>
        <v>1</v>
      </c>
      <c r="H121" s="47">
        <f>E121/E121</f>
        <v>1</v>
      </c>
      <c r="I121" s="47">
        <f>F121/F121</f>
        <v>1</v>
      </c>
    </row>
    <row r="122" spans="1:9" s="19" customFormat="1" ht="15" customHeight="1" x14ac:dyDescent="0.2">
      <c r="A122" s="147"/>
      <c r="B122" s="151" t="s">
        <v>79</v>
      </c>
      <c r="C122" s="152"/>
      <c r="D122" s="34">
        <f>SUM(E122:F122)</f>
        <v>3898</v>
      </c>
      <c r="E122" s="34">
        <f>E121-E123</f>
        <v>2006</v>
      </c>
      <c r="F122" s="35">
        <f>F121-F123</f>
        <v>1892</v>
      </c>
      <c r="G122" s="48">
        <f>D122/D121</f>
        <v>0.58607728161178774</v>
      </c>
      <c r="H122" s="49">
        <f>E122/E121</f>
        <v>0.58930669800235014</v>
      </c>
      <c r="I122" s="49">
        <f>F122/F121</f>
        <v>0.58269171542962739</v>
      </c>
    </row>
    <row r="123" spans="1:9" s="19" customFormat="1" ht="15" customHeight="1" x14ac:dyDescent="0.2">
      <c r="A123" s="147"/>
      <c r="B123" s="153" t="s">
        <v>28</v>
      </c>
      <c r="C123" s="154"/>
      <c r="D123" s="36">
        <f>SUM(D124:D126)</f>
        <v>2753</v>
      </c>
      <c r="E123" s="36">
        <f>SUM(E124:E126)</f>
        <v>1398</v>
      </c>
      <c r="F123" s="37">
        <f>SUM(F124:F126)</f>
        <v>1355</v>
      </c>
      <c r="G123" s="50">
        <f>D123/D121</f>
        <v>0.41392271838821232</v>
      </c>
      <c r="H123" s="51">
        <f>E123/E121</f>
        <v>0.41069330199764981</v>
      </c>
      <c r="I123" s="51">
        <f>F123/F121</f>
        <v>0.41730828457037267</v>
      </c>
    </row>
    <row r="124" spans="1:9" s="19" customFormat="1" ht="15" customHeight="1" x14ac:dyDescent="0.2">
      <c r="A124" s="147"/>
      <c r="B124" s="155" t="s">
        <v>21</v>
      </c>
      <c r="C124" s="156"/>
      <c r="D124" s="38">
        <f>SUM(E124:F124)</f>
        <v>2247</v>
      </c>
      <c r="E124" s="38">
        <v>1143</v>
      </c>
      <c r="F124" s="39">
        <v>1104</v>
      </c>
      <c r="G124" s="52">
        <f>D124/D123</f>
        <v>0.81620050853614234</v>
      </c>
      <c r="H124" s="53">
        <f>E124/E123</f>
        <v>0.81759656652360513</v>
      </c>
      <c r="I124" s="53">
        <f>F124/F123</f>
        <v>0.81476014760147597</v>
      </c>
    </row>
    <row r="125" spans="1:9" s="19" customFormat="1" ht="15" customHeight="1" x14ac:dyDescent="0.2">
      <c r="A125" s="147"/>
      <c r="B125" s="157" t="s">
        <v>22</v>
      </c>
      <c r="C125" s="158"/>
      <c r="D125" s="40">
        <f t="shared" ref="D125:D126" si="41">SUM(E125:F125)</f>
        <v>425</v>
      </c>
      <c r="E125" s="40">
        <v>212</v>
      </c>
      <c r="F125" s="41">
        <v>213</v>
      </c>
      <c r="G125" s="54">
        <f>D125/D123</f>
        <v>0.15437704322557211</v>
      </c>
      <c r="H125" s="55">
        <f>E125/E123</f>
        <v>0.15164520743919885</v>
      </c>
      <c r="I125" s="55">
        <f>F125/F123</f>
        <v>0.15719557195571957</v>
      </c>
    </row>
    <row r="126" spans="1:9" s="19" customFormat="1" ht="15" customHeight="1" x14ac:dyDescent="0.2">
      <c r="A126" s="148"/>
      <c r="B126" s="159" t="s">
        <v>23</v>
      </c>
      <c r="C126" s="160"/>
      <c r="D126" s="44">
        <f t="shared" si="41"/>
        <v>81</v>
      </c>
      <c r="E126" s="44">
        <v>43</v>
      </c>
      <c r="F126" s="45">
        <v>38</v>
      </c>
      <c r="G126" s="58">
        <f>D126/D123</f>
        <v>2.9422448238285506E-2</v>
      </c>
      <c r="H126" s="59">
        <f>E126/E123</f>
        <v>3.0758226037195996E-2</v>
      </c>
      <c r="I126" s="59">
        <f>F126/F123</f>
        <v>2.8044280442804426E-2</v>
      </c>
    </row>
    <row r="127" spans="1:9" s="19" customFormat="1" ht="15" customHeight="1" x14ac:dyDescent="0.2">
      <c r="A127" s="125" t="s">
        <v>18</v>
      </c>
      <c r="B127" s="25"/>
      <c r="C127" s="25"/>
      <c r="D127" s="66"/>
      <c r="E127" s="66"/>
      <c r="F127" s="66"/>
      <c r="G127" s="67"/>
      <c r="H127" s="67"/>
      <c r="I127" s="67"/>
    </row>
    <row r="128" spans="1:9" s="19" customFormat="1" ht="10.199999999999999" customHeight="1" x14ac:dyDescent="0.2"/>
    <row r="129" spans="1:9" s="15" customFormat="1" ht="15" customHeight="1" x14ac:dyDescent="0.2">
      <c r="A129" s="122" t="s">
        <v>130</v>
      </c>
    </row>
    <row r="130" spans="1:9" s="19" customFormat="1" ht="16.8" customHeight="1" x14ac:dyDescent="0.2">
      <c r="A130" s="143"/>
      <c r="B130" s="144"/>
      <c r="C130" s="145"/>
      <c r="D130" s="16" t="s">
        <v>2</v>
      </c>
      <c r="E130" s="16" t="s">
        <v>0</v>
      </c>
      <c r="F130" s="17" t="s">
        <v>1</v>
      </c>
      <c r="G130" s="18" t="s">
        <v>2</v>
      </c>
      <c r="H130" s="16" t="s">
        <v>0</v>
      </c>
      <c r="I130" s="16" t="s">
        <v>1</v>
      </c>
    </row>
    <row r="131" spans="1:9" s="19" customFormat="1" ht="15" customHeight="1" x14ac:dyDescent="0.2">
      <c r="A131" s="146" t="s">
        <v>26</v>
      </c>
      <c r="B131" s="149" t="s">
        <v>123</v>
      </c>
      <c r="C131" s="150"/>
      <c r="D131" s="32">
        <f>SUM(E131:F131)</f>
        <v>6070</v>
      </c>
      <c r="E131" s="32">
        <f>'１_市町村別対象者数'!G4</f>
        <v>3159</v>
      </c>
      <c r="F131" s="33">
        <f>'１_市町村別対象者数'!H4</f>
        <v>2911</v>
      </c>
      <c r="G131" s="46">
        <f>D131/D131</f>
        <v>1</v>
      </c>
      <c r="H131" s="47">
        <f>E131/E131</f>
        <v>1</v>
      </c>
      <c r="I131" s="47">
        <f>F131/F131</f>
        <v>1</v>
      </c>
    </row>
    <row r="132" spans="1:9" s="19" customFormat="1" ht="15" customHeight="1" x14ac:dyDescent="0.2">
      <c r="A132" s="147"/>
      <c r="B132" s="151" t="s">
        <v>79</v>
      </c>
      <c r="C132" s="152"/>
      <c r="D132" s="34">
        <f>SUM(E132:F132)</f>
        <v>4568</v>
      </c>
      <c r="E132" s="34">
        <f>E131-E133</f>
        <v>2388</v>
      </c>
      <c r="F132" s="35">
        <f>F131-F133</f>
        <v>2180</v>
      </c>
      <c r="G132" s="48">
        <f>D132/D131</f>
        <v>0.75255354200988467</v>
      </c>
      <c r="H132" s="49">
        <f>E132/E131</f>
        <v>0.75593542260208924</v>
      </c>
      <c r="I132" s="49">
        <f>F132/F131</f>
        <v>0.74888354517347988</v>
      </c>
    </row>
    <row r="133" spans="1:9" s="19" customFormat="1" ht="15" customHeight="1" x14ac:dyDescent="0.2">
      <c r="A133" s="147"/>
      <c r="B133" s="153" t="s">
        <v>28</v>
      </c>
      <c r="C133" s="154"/>
      <c r="D133" s="36">
        <f>SUM(D134:D141)</f>
        <v>1502</v>
      </c>
      <c r="E133" s="36">
        <f>SUM(E134:E141)</f>
        <v>771</v>
      </c>
      <c r="F133" s="37">
        <f>SUM(F134:F141)</f>
        <v>731</v>
      </c>
      <c r="G133" s="50">
        <f>D133/D131</f>
        <v>0.24744645799011533</v>
      </c>
      <c r="H133" s="51">
        <f>E133/E131</f>
        <v>0.24406457739791074</v>
      </c>
      <c r="I133" s="51">
        <f>F133/F131</f>
        <v>0.25111645482652012</v>
      </c>
    </row>
    <row r="134" spans="1:9" s="19" customFormat="1" ht="15" customHeight="1" x14ac:dyDescent="0.2">
      <c r="A134" s="147"/>
      <c r="B134" s="155" t="s">
        <v>103</v>
      </c>
      <c r="C134" s="156"/>
      <c r="D134" s="38">
        <f>SUM(E134:F134)</f>
        <v>9</v>
      </c>
      <c r="E134" s="38">
        <v>6</v>
      </c>
      <c r="F134" s="39">
        <v>3</v>
      </c>
      <c r="G134" s="52">
        <f>D134/D133</f>
        <v>5.9920106524633818E-3</v>
      </c>
      <c r="H134" s="53">
        <f>E134/E133</f>
        <v>7.7821011673151752E-3</v>
      </c>
      <c r="I134" s="53">
        <f>F134/F133</f>
        <v>4.1039671682626538E-3</v>
      </c>
    </row>
    <row r="135" spans="1:9" s="19" customFormat="1" ht="15" customHeight="1" x14ac:dyDescent="0.2">
      <c r="A135" s="147"/>
      <c r="B135" s="157" t="s">
        <v>104</v>
      </c>
      <c r="C135" s="158"/>
      <c r="D135" s="40">
        <f t="shared" ref="D135:D141" si="42">SUM(E135:F135)</f>
        <v>103</v>
      </c>
      <c r="E135" s="40">
        <v>70</v>
      </c>
      <c r="F135" s="41">
        <v>33</v>
      </c>
      <c r="G135" s="54">
        <f>D135/D133</f>
        <v>6.8575233022636489E-2</v>
      </c>
      <c r="H135" s="55">
        <f>E135/E133</f>
        <v>9.0791180285343706E-2</v>
      </c>
      <c r="I135" s="55">
        <f>F135/F133</f>
        <v>4.5143638850889192E-2</v>
      </c>
    </row>
    <row r="136" spans="1:9" s="19" customFormat="1" ht="15" customHeight="1" x14ac:dyDescent="0.2">
      <c r="A136" s="147"/>
      <c r="B136" s="157" t="s">
        <v>105</v>
      </c>
      <c r="C136" s="158"/>
      <c r="D136" s="40">
        <f t="shared" si="42"/>
        <v>840</v>
      </c>
      <c r="E136" s="40">
        <v>427</v>
      </c>
      <c r="F136" s="41">
        <v>413</v>
      </c>
      <c r="G136" s="54">
        <f>D136/D133</f>
        <v>0.559254327563249</v>
      </c>
      <c r="H136" s="55">
        <f>E136/E133</f>
        <v>0.55382619974059666</v>
      </c>
      <c r="I136" s="55">
        <f>F136/F133</f>
        <v>0.56497948016415867</v>
      </c>
    </row>
    <row r="137" spans="1:9" s="19" customFormat="1" ht="15" customHeight="1" x14ac:dyDescent="0.2">
      <c r="A137" s="147"/>
      <c r="B137" s="157" t="s">
        <v>106</v>
      </c>
      <c r="C137" s="158"/>
      <c r="D137" s="40">
        <f t="shared" si="42"/>
        <v>495</v>
      </c>
      <c r="E137" s="40">
        <v>240</v>
      </c>
      <c r="F137" s="41">
        <v>255</v>
      </c>
      <c r="G137" s="54">
        <f>D137/D133</f>
        <v>0.32956058588548603</v>
      </c>
      <c r="H137" s="55">
        <f>E137/E133</f>
        <v>0.31128404669260701</v>
      </c>
      <c r="I137" s="55">
        <f>F137/F133</f>
        <v>0.34883720930232559</v>
      </c>
    </row>
    <row r="138" spans="1:9" s="19" customFormat="1" ht="15" customHeight="1" x14ac:dyDescent="0.2">
      <c r="A138" s="147"/>
      <c r="B138" s="157" t="s">
        <v>107</v>
      </c>
      <c r="C138" s="158"/>
      <c r="D138" s="40">
        <f t="shared" si="42"/>
        <v>47</v>
      </c>
      <c r="E138" s="40">
        <v>25</v>
      </c>
      <c r="F138" s="41">
        <v>22</v>
      </c>
      <c r="G138" s="54">
        <f>D138/D133</f>
        <v>3.1291611185086554E-2</v>
      </c>
      <c r="H138" s="55">
        <f>E138/E133</f>
        <v>3.2425421530479899E-2</v>
      </c>
      <c r="I138" s="55">
        <f>F138/F133</f>
        <v>3.0095759233926128E-2</v>
      </c>
    </row>
    <row r="139" spans="1:9" s="19" customFormat="1" ht="15" customHeight="1" x14ac:dyDescent="0.2">
      <c r="A139" s="147"/>
      <c r="B139" s="171" t="s">
        <v>108</v>
      </c>
      <c r="C139" s="172"/>
      <c r="D139" s="34">
        <f t="shared" si="42"/>
        <v>8</v>
      </c>
      <c r="E139" s="34">
        <v>3</v>
      </c>
      <c r="F139" s="35">
        <v>5</v>
      </c>
      <c r="G139" s="48">
        <f>D139/D133</f>
        <v>5.3262316910785623E-3</v>
      </c>
      <c r="H139" s="49">
        <f>E139/E133</f>
        <v>3.8910505836575876E-3</v>
      </c>
      <c r="I139" s="49">
        <f>F139/F133</f>
        <v>6.8399452804377564E-3</v>
      </c>
    </row>
    <row r="140" spans="1:9" s="19" customFormat="1" ht="15" customHeight="1" x14ac:dyDescent="0.2">
      <c r="A140" s="147"/>
      <c r="B140" s="157" t="s">
        <v>109</v>
      </c>
      <c r="C140" s="179"/>
      <c r="D140" s="40">
        <f t="shared" si="42"/>
        <v>0</v>
      </c>
      <c r="E140" s="40">
        <v>0</v>
      </c>
      <c r="F140" s="41">
        <v>0</v>
      </c>
      <c r="G140" s="54">
        <f>D140/D133</f>
        <v>0</v>
      </c>
      <c r="H140" s="55">
        <f>E140/E133</f>
        <v>0</v>
      </c>
      <c r="I140" s="55">
        <f>F140/F133</f>
        <v>0</v>
      </c>
    </row>
    <row r="141" spans="1:9" s="19" customFormat="1" ht="15" customHeight="1" x14ac:dyDescent="0.2">
      <c r="A141" s="148"/>
      <c r="B141" s="180" t="s">
        <v>110</v>
      </c>
      <c r="C141" s="181"/>
      <c r="D141" s="44">
        <f t="shared" si="42"/>
        <v>0</v>
      </c>
      <c r="E141" s="44">
        <v>0</v>
      </c>
      <c r="F141" s="45">
        <v>0</v>
      </c>
      <c r="G141" s="58">
        <f>D141/D133</f>
        <v>0</v>
      </c>
      <c r="H141" s="59">
        <f>E141/E133</f>
        <v>0</v>
      </c>
      <c r="I141" s="59">
        <f>F141/F133</f>
        <v>0</v>
      </c>
    </row>
    <row r="142" spans="1:9" s="19" customFormat="1" ht="15" customHeight="1" x14ac:dyDescent="0.2">
      <c r="A142" s="146" t="s">
        <v>20</v>
      </c>
      <c r="B142" s="149" t="s">
        <v>123</v>
      </c>
      <c r="C142" s="150"/>
      <c r="D142" s="32">
        <f>SUM(E142:F142)</f>
        <v>6651</v>
      </c>
      <c r="E142" s="32">
        <f>'１_市町村別対象者数'!J4</f>
        <v>3404</v>
      </c>
      <c r="F142" s="33">
        <f>'１_市町村別対象者数'!K4</f>
        <v>3247</v>
      </c>
      <c r="G142" s="46">
        <f>D142/D142</f>
        <v>1</v>
      </c>
      <c r="H142" s="47">
        <f>E142/E142</f>
        <v>1</v>
      </c>
      <c r="I142" s="47">
        <f>F142/F142</f>
        <v>1</v>
      </c>
    </row>
    <row r="143" spans="1:9" s="19" customFormat="1" ht="15" customHeight="1" x14ac:dyDescent="0.2">
      <c r="A143" s="147"/>
      <c r="B143" s="151" t="s">
        <v>79</v>
      </c>
      <c r="C143" s="152"/>
      <c r="D143" s="34">
        <f>SUM(E143:F143)</f>
        <v>4829</v>
      </c>
      <c r="E143" s="34">
        <f>E142-E144</f>
        <v>2492</v>
      </c>
      <c r="F143" s="35">
        <f>F142-F144</f>
        <v>2337</v>
      </c>
      <c r="G143" s="48">
        <f>D143/D142</f>
        <v>0.72605623214554205</v>
      </c>
      <c r="H143" s="49">
        <f>E143/E142</f>
        <v>0.73207990599294948</v>
      </c>
      <c r="I143" s="49">
        <f>F143/F142</f>
        <v>0.7197412996612258</v>
      </c>
    </row>
    <row r="144" spans="1:9" s="19" customFormat="1" ht="15" customHeight="1" x14ac:dyDescent="0.2">
      <c r="A144" s="147"/>
      <c r="B144" s="153" t="s">
        <v>28</v>
      </c>
      <c r="C144" s="154"/>
      <c r="D144" s="36">
        <f>SUM(D145:D152)</f>
        <v>1822</v>
      </c>
      <c r="E144" s="36">
        <f>SUM(E145:E152)</f>
        <v>912</v>
      </c>
      <c r="F144" s="37">
        <f>SUM(F145:F152)</f>
        <v>910</v>
      </c>
      <c r="G144" s="50">
        <f>D144/D142</f>
        <v>0.27394376785445795</v>
      </c>
      <c r="H144" s="51">
        <f>E144/E142</f>
        <v>0.26792009400705052</v>
      </c>
      <c r="I144" s="51">
        <f>F144/F142</f>
        <v>0.28025870033877426</v>
      </c>
    </row>
    <row r="145" spans="1:9" s="19" customFormat="1" ht="15" customHeight="1" x14ac:dyDescent="0.2">
      <c r="A145" s="147"/>
      <c r="B145" s="155" t="s">
        <v>103</v>
      </c>
      <c r="C145" s="156"/>
      <c r="D145" s="38">
        <f>SUM(E145:F145)</f>
        <v>2</v>
      </c>
      <c r="E145" s="38">
        <v>2</v>
      </c>
      <c r="F145" s="39">
        <v>0</v>
      </c>
      <c r="G145" s="52">
        <f>D145/D144</f>
        <v>1.0976948408342481E-3</v>
      </c>
      <c r="H145" s="53">
        <f>E145/E144</f>
        <v>2.1929824561403508E-3</v>
      </c>
      <c r="I145" s="53">
        <f>F145/F144</f>
        <v>0</v>
      </c>
    </row>
    <row r="146" spans="1:9" s="19" customFormat="1" ht="15" customHeight="1" x14ac:dyDescent="0.2">
      <c r="A146" s="147"/>
      <c r="B146" s="157" t="s">
        <v>104</v>
      </c>
      <c r="C146" s="158"/>
      <c r="D146" s="40">
        <f t="shared" ref="D146:D152" si="43">SUM(E146:F146)</f>
        <v>46</v>
      </c>
      <c r="E146" s="40">
        <v>24</v>
      </c>
      <c r="F146" s="41">
        <v>22</v>
      </c>
      <c r="G146" s="54">
        <f>D146/D144</f>
        <v>2.5246981339187707E-2</v>
      </c>
      <c r="H146" s="55">
        <f>E146/E144</f>
        <v>2.6315789473684209E-2</v>
      </c>
      <c r="I146" s="55">
        <f>F146/F144</f>
        <v>2.4175824175824177E-2</v>
      </c>
    </row>
    <row r="147" spans="1:9" s="19" customFormat="1" ht="15" customHeight="1" x14ac:dyDescent="0.2">
      <c r="A147" s="147"/>
      <c r="B147" s="157" t="s">
        <v>105</v>
      </c>
      <c r="C147" s="158"/>
      <c r="D147" s="40">
        <f t="shared" si="43"/>
        <v>1033</v>
      </c>
      <c r="E147" s="40">
        <v>518</v>
      </c>
      <c r="F147" s="41">
        <v>515</v>
      </c>
      <c r="G147" s="54">
        <f>D147/D144</f>
        <v>0.56695938529088918</v>
      </c>
      <c r="H147" s="55">
        <f>E147/E144</f>
        <v>0.56798245614035092</v>
      </c>
      <c r="I147" s="55">
        <f>F147/F144</f>
        <v>0.56593406593406592</v>
      </c>
    </row>
    <row r="148" spans="1:9" s="19" customFormat="1" ht="15" customHeight="1" x14ac:dyDescent="0.2">
      <c r="A148" s="147"/>
      <c r="B148" s="157" t="s">
        <v>106</v>
      </c>
      <c r="C148" s="158"/>
      <c r="D148" s="40">
        <f t="shared" si="43"/>
        <v>696</v>
      </c>
      <c r="E148" s="40">
        <v>349</v>
      </c>
      <c r="F148" s="41">
        <v>347</v>
      </c>
      <c r="G148" s="54">
        <f>D148/D144</f>
        <v>0.38199780461031835</v>
      </c>
      <c r="H148" s="55">
        <f>E148/E144</f>
        <v>0.38267543859649122</v>
      </c>
      <c r="I148" s="55">
        <f>F148/F144</f>
        <v>0.3813186813186813</v>
      </c>
    </row>
    <row r="149" spans="1:9" s="19" customFormat="1" ht="15" customHeight="1" x14ac:dyDescent="0.2">
      <c r="A149" s="147"/>
      <c r="B149" s="157" t="s">
        <v>107</v>
      </c>
      <c r="C149" s="158"/>
      <c r="D149" s="40">
        <f t="shared" si="43"/>
        <v>41</v>
      </c>
      <c r="E149" s="40">
        <v>16</v>
      </c>
      <c r="F149" s="41">
        <v>25</v>
      </c>
      <c r="G149" s="54">
        <f>D149/D144</f>
        <v>2.2502744237102086E-2</v>
      </c>
      <c r="H149" s="55">
        <f>E149/E144</f>
        <v>1.7543859649122806E-2</v>
      </c>
      <c r="I149" s="55">
        <f>F149/F144</f>
        <v>2.7472527472527472E-2</v>
      </c>
    </row>
    <row r="150" spans="1:9" s="19" customFormat="1" ht="15" customHeight="1" x14ac:dyDescent="0.2">
      <c r="A150" s="147"/>
      <c r="B150" s="171" t="s">
        <v>108</v>
      </c>
      <c r="C150" s="172"/>
      <c r="D150" s="34">
        <f t="shared" si="43"/>
        <v>3</v>
      </c>
      <c r="E150" s="34">
        <v>2</v>
      </c>
      <c r="F150" s="35">
        <v>1</v>
      </c>
      <c r="G150" s="48">
        <f>D150/D144</f>
        <v>1.6465422612513721E-3</v>
      </c>
      <c r="H150" s="49">
        <f>E150/E144</f>
        <v>2.1929824561403508E-3</v>
      </c>
      <c r="I150" s="49">
        <f>F150/F144</f>
        <v>1.0989010989010989E-3</v>
      </c>
    </row>
    <row r="151" spans="1:9" s="19" customFormat="1" ht="15" customHeight="1" x14ac:dyDescent="0.2">
      <c r="A151" s="147"/>
      <c r="B151" s="157" t="s">
        <v>109</v>
      </c>
      <c r="C151" s="179"/>
      <c r="D151" s="40">
        <f t="shared" si="43"/>
        <v>1</v>
      </c>
      <c r="E151" s="40">
        <v>1</v>
      </c>
      <c r="F151" s="41">
        <v>0</v>
      </c>
      <c r="G151" s="54">
        <f>D151/D144</f>
        <v>5.4884742041712406E-4</v>
      </c>
      <c r="H151" s="55">
        <f>E151/E144</f>
        <v>1.0964912280701754E-3</v>
      </c>
      <c r="I151" s="55">
        <f>F151/F144</f>
        <v>0</v>
      </c>
    </row>
    <row r="152" spans="1:9" s="19" customFormat="1" ht="15" customHeight="1" x14ac:dyDescent="0.2">
      <c r="A152" s="148"/>
      <c r="B152" s="180" t="s">
        <v>110</v>
      </c>
      <c r="C152" s="181"/>
      <c r="D152" s="44">
        <f t="shared" si="43"/>
        <v>0</v>
      </c>
      <c r="E152" s="44">
        <v>0</v>
      </c>
      <c r="F152" s="45">
        <v>0</v>
      </c>
      <c r="G152" s="58">
        <f>D152/D144</f>
        <v>0</v>
      </c>
      <c r="H152" s="59">
        <f>E152/E144</f>
        <v>0</v>
      </c>
      <c r="I152" s="59">
        <f>F152/F144</f>
        <v>0</v>
      </c>
    </row>
    <row r="153" spans="1:9" s="19" customFormat="1" ht="15" customHeight="1" x14ac:dyDescent="0.2">
      <c r="A153" s="123" t="s">
        <v>159</v>
      </c>
      <c r="B153" s="25"/>
      <c r="C153" s="69"/>
      <c r="D153" s="66"/>
      <c r="E153" s="66"/>
      <c r="F153" s="66"/>
      <c r="G153" s="67"/>
      <c r="H153" s="67"/>
      <c r="I153" s="67"/>
    </row>
    <row r="154" spans="1:9" s="19" customFormat="1" ht="10.199999999999999" customHeight="1" x14ac:dyDescent="0.2"/>
    <row r="155" spans="1:9" s="15" customFormat="1" ht="15" customHeight="1" x14ac:dyDescent="0.2">
      <c r="A155" s="122" t="s">
        <v>131</v>
      </c>
    </row>
    <row r="156" spans="1:9" s="19" customFormat="1" ht="16.8" customHeight="1" x14ac:dyDescent="0.2">
      <c r="A156" s="143"/>
      <c r="B156" s="144"/>
      <c r="C156" s="145"/>
      <c r="D156" s="16" t="s">
        <v>2</v>
      </c>
      <c r="E156" s="16" t="s">
        <v>0</v>
      </c>
      <c r="F156" s="17" t="s">
        <v>1</v>
      </c>
      <c r="G156" s="18" t="s">
        <v>2</v>
      </c>
      <c r="H156" s="16" t="s">
        <v>0</v>
      </c>
      <c r="I156" s="16" t="s">
        <v>1</v>
      </c>
    </row>
    <row r="157" spans="1:9" s="19" customFormat="1" ht="15" customHeight="1" x14ac:dyDescent="0.2">
      <c r="A157" s="146" t="s">
        <v>26</v>
      </c>
      <c r="B157" s="149" t="s">
        <v>123</v>
      </c>
      <c r="C157" s="150"/>
      <c r="D157" s="32">
        <f>SUM(E157:F157)</f>
        <v>6070</v>
      </c>
      <c r="E157" s="32">
        <f>'１_市町村別対象者数'!G4</f>
        <v>3159</v>
      </c>
      <c r="F157" s="33">
        <f>'１_市町村別対象者数'!H4</f>
        <v>2911</v>
      </c>
      <c r="G157" s="46">
        <f>D157/D157</f>
        <v>1</v>
      </c>
      <c r="H157" s="47">
        <f>E157/E157</f>
        <v>1</v>
      </c>
      <c r="I157" s="47">
        <f>F157/F157</f>
        <v>1</v>
      </c>
    </row>
    <row r="158" spans="1:9" s="19" customFormat="1" ht="15" customHeight="1" x14ac:dyDescent="0.2">
      <c r="A158" s="147"/>
      <c r="B158" s="151" t="s">
        <v>79</v>
      </c>
      <c r="C158" s="152"/>
      <c r="D158" s="34">
        <f>SUM(E158:F158)</f>
        <v>4567</v>
      </c>
      <c r="E158" s="34">
        <f>E157-E159</f>
        <v>2388</v>
      </c>
      <c r="F158" s="35">
        <f>F157-F159</f>
        <v>2179</v>
      </c>
      <c r="G158" s="48">
        <f>D158/D157</f>
        <v>0.7523887973640857</v>
      </c>
      <c r="H158" s="49">
        <f>E158/E157</f>
        <v>0.75593542260208924</v>
      </c>
      <c r="I158" s="49">
        <f>F158/F157</f>
        <v>0.74854002061147373</v>
      </c>
    </row>
    <row r="159" spans="1:9" s="19" customFormat="1" ht="15" customHeight="1" x14ac:dyDescent="0.2">
      <c r="A159" s="147"/>
      <c r="B159" s="153" t="s">
        <v>28</v>
      </c>
      <c r="C159" s="154"/>
      <c r="D159" s="36">
        <f>SUM(D160:D167)</f>
        <v>1503</v>
      </c>
      <c r="E159" s="36">
        <f>SUM(E160:E167)</f>
        <v>771</v>
      </c>
      <c r="F159" s="37">
        <f>SUM(F160:F167)</f>
        <v>732</v>
      </c>
      <c r="G159" s="50">
        <f>D159/D157</f>
        <v>0.24761120263591432</v>
      </c>
      <c r="H159" s="51">
        <f>E159/E157</f>
        <v>0.24406457739791074</v>
      </c>
      <c r="I159" s="51">
        <f>F159/F157</f>
        <v>0.25145997938852627</v>
      </c>
    </row>
    <row r="160" spans="1:9" s="19" customFormat="1" ht="15" customHeight="1" x14ac:dyDescent="0.2">
      <c r="A160" s="147"/>
      <c r="B160" s="155" t="s">
        <v>111</v>
      </c>
      <c r="C160" s="156"/>
      <c r="D160" s="38">
        <f>SUM(E160:F160)</f>
        <v>2</v>
      </c>
      <c r="E160" s="38">
        <v>2</v>
      </c>
      <c r="F160" s="39">
        <v>0</v>
      </c>
      <c r="G160" s="52">
        <f>D160/D159</f>
        <v>1.3306719893546241E-3</v>
      </c>
      <c r="H160" s="53">
        <f>E160/E159</f>
        <v>2.5940337224383916E-3</v>
      </c>
      <c r="I160" s="53">
        <f>F160/F159</f>
        <v>0</v>
      </c>
    </row>
    <row r="161" spans="1:9" s="19" customFormat="1" ht="15" customHeight="1" x14ac:dyDescent="0.2">
      <c r="A161" s="147"/>
      <c r="B161" s="157" t="s">
        <v>112</v>
      </c>
      <c r="C161" s="158"/>
      <c r="D161" s="40">
        <f t="shared" ref="D161:D167" si="44">SUM(E161:F161)</f>
        <v>0</v>
      </c>
      <c r="E161" s="40">
        <v>0</v>
      </c>
      <c r="F161" s="41">
        <v>0</v>
      </c>
      <c r="G161" s="54">
        <f>D161/D159</f>
        <v>0</v>
      </c>
      <c r="H161" s="55">
        <f>E161/E159</f>
        <v>0</v>
      </c>
      <c r="I161" s="55">
        <f>F161/F159</f>
        <v>0</v>
      </c>
    </row>
    <row r="162" spans="1:9" s="19" customFormat="1" ht="15" customHeight="1" x14ac:dyDescent="0.2">
      <c r="A162" s="147"/>
      <c r="B162" s="157" t="s">
        <v>113</v>
      </c>
      <c r="C162" s="158"/>
      <c r="D162" s="40">
        <f t="shared" si="44"/>
        <v>26</v>
      </c>
      <c r="E162" s="40">
        <v>12</v>
      </c>
      <c r="F162" s="41">
        <v>14</v>
      </c>
      <c r="G162" s="54">
        <f>D162/D159</f>
        <v>1.7298735861610112E-2</v>
      </c>
      <c r="H162" s="55">
        <f>E162/E159</f>
        <v>1.556420233463035E-2</v>
      </c>
      <c r="I162" s="55">
        <f>F162/F159</f>
        <v>1.912568306010929E-2</v>
      </c>
    </row>
    <row r="163" spans="1:9" s="19" customFormat="1" ht="15" customHeight="1" x14ac:dyDescent="0.2">
      <c r="A163" s="147"/>
      <c r="B163" s="157" t="s">
        <v>114</v>
      </c>
      <c r="C163" s="158"/>
      <c r="D163" s="40">
        <f t="shared" si="44"/>
        <v>514</v>
      </c>
      <c r="E163" s="40">
        <v>277</v>
      </c>
      <c r="F163" s="41">
        <v>237</v>
      </c>
      <c r="G163" s="54">
        <f>D163/D159</f>
        <v>0.34198270126413838</v>
      </c>
      <c r="H163" s="55">
        <f>E163/E159</f>
        <v>0.35927367055771725</v>
      </c>
      <c r="I163" s="55">
        <f>F163/F159</f>
        <v>0.32377049180327871</v>
      </c>
    </row>
    <row r="164" spans="1:9" s="19" customFormat="1" ht="15" customHeight="1" x14ac:dyDescent="0.2">
      <c r="A164" s="147"/>
      <c r="B164" s="157" t="s">
        <v>115</v>
      </c>
      <c r="C164" s="158"/>
      <c r="D164" s="40">
        <f t="shared" si="44"/>
        <v>853</v>
      </c>
      <c r="E164" s="40">
        <v>425</v>
      </c>
      <c r="F164" s="41">
        <v>428</v>
      </c>
      <c r="G164" s="54">
        <f>D164/D159</f>
        <v>0.56753160345974718</v>
      </c>
      <c r="H164" s="55">
        <f>E164/E159</f>
        <v>0.55123216601815828</v>
      </c>
      <c r="I164" s="55">
        <f>F164/F159</f>
        <v>0.58469945355191255</v>
      </c>
    </row>
    <row r="165" spans="1:9" s="19" customFormat="1" ht="15" customHeight="1" x14ac:dyDescent="0.2">
      <c r="A165" s="147"/>
      <c r="B165" s="171" t="s">
        <v>116</v>
      </c>
      <c r="C165" s="172"/>
      <c r="D165" s="34">
        <f t="shared" si="44"/>
        <v>103</v>
      </c>
      <c r="E165" s="34">
        <v>52</v>
      </c>
      <c r="F165" s="35">
        <v>51</v>
      </c>
      <c r="G165" s="48">
        <f>D165/D159</f>
        <v>6.8529607451763147E-2</v>
      </c>
      <c r="H165" s="49">
        <f>E165/E159</f>
        <v>6.744487678339818E-2</v>
      </c>
      <c r="I165" s="49">
        <f>F165/F159</f>
        <v>6.9672131147540978E-2</v>
      </c>
    </row>
    <row r="166" spans="1:9" s="19" customFormat="1" ht="15" customHeight="1" x14ac:dyDescent="0.2">
      <c r="A166" s="147"/>
      <c r="B166" s="157" t="s">
        <v>117</v>
      </c>
      <c r="C166" s="179"/>
      <c r="D166" s="40">
        <f t="shared" si="44"/>
        <v>5</v>
      </c>
      <c r="E166" s="40">
        <v>3</v>
      </c>
      <c r="F166" s="41">
        <v>2</v>
      </c>
      <c r="G166" s="54">
        <f>D166/D159</f>
        <v>3.3266799733865601E-3</v>
      </c>
      <c r="H166" s="55">
        <f>E166/E159</f>
        <v>3.8910505836575876E-3</v>
      </c>
      <c r="I166" s="55">
        <f>F166/F159</f>
        <v>2.7322404371584699E-3</v>
      </c>
    </row>
    <row r="167" spans="1:9" s="19" customFormat="1" ht="15" customHeight="1" x14ac:dyDescent="0.2">
      <c r="A167" s="148"/>
      <c r="B167" s="180" t="s">
        <v>118</v>
      </c>
      <c r="C167" s="181"/>
      <c r="D167" s="44">
        <f t="shared" si="44"/>
        <v>0</v>
      </c>
      <c r="E167" s="44">
        <v>0</v>
      </c>
      <c r="F167" s="45">
        <v>0</v>
      </c>
      <c r="G167" s="58">
        <f>D167/D159</f>
        <v>0</v>
      </c>
      <c r="H167" s="59">
        <f>E167/E159</f>
        <v>0</v>
      </c>
      <c r="I167" s="59">
        <f>F167/F159</f>
        <v>0</v>
      </c>
    </row>
    <row r="168" spans="1:9" s="19" customFormat="1" ht="15" customHeight="1" x14ac:dyDescent="0.2">
      <c r="A168" s="146" t="s">
        <v>20</v>
      </c>
      <c r="B168" s="149" t="s">
        <v>123</v>
      </c>
      <c r="C168" s="150"/>
      <c r="D168" s="32">
        <f>SUM(E168:F168)</f>
        <v>6651</v>
      </c>
      <c r="E168" s="32">
        <f>'１_市町村別対象者数'!J4</f>
        <v>3404</v>
      </c>
      <c r="F168" s="33">
        <f>'１_市町村別対象者数'!K4</f>
        <v>3247</v>
      </c>
      <c r="G168" s="46">
        <f>D168/D168</f>
        <v>1</v>
      </c>
      <c r="H168" s="47">
        <f>E168/E168</f>
        <v>1</v>
      </c>
      <c r="I168" s="47">
        <f>F168/F168</f>
        <v>1</v>
      </c>
    </row>
    <row r="169" spans="1:9" s="19" customFormat="1" ht="15" customHeight="1" x14ac:dyDescent="0.2">
      <c r="A169" s="147"/>
      <c r="B169" s="151" t="s">
        <v>79</v>
      </c>
      <c r="C169" s="152"/>
      <c r="D169" s="34">
        <f>SUM(E169:F169)</f>
        <v>4830</v>
      </c>
      <c r="E169" s="34">
        <f>E168-E170</f>
        <v>2493</v>
      </c>
      <c r="F169" s="35">
        <f>F168-F170</f>
        <v>2337</v>
      </c>
      <c r="G169" s="48">
        <f>D169/D168</f>
        <v>0.72620658547586825</v>
      </c>
      <c r="H169" s="49">
        <f>E169/E168</f>
        <v>0.73237367802585196</v>
      </c>
      <c r="I169" s="49">
        <f>F169/F168</f>
        <v>0.7197412996612258</v>
      </c>
    </row>
    <row r="170" spans="1:9" s="19" customFormat="1" ht="15" customHeight="1" x14ac:dyDescent="0.2">
      <c r="A170" s="147"/>
      <c r="B170" s="153" t="s">
        <v>28</v>
      </c>
      <c r="C170" s="154"/>
      <c r="D170" s="36">
        <f>SUM(D171:D178)</f>
        <v>1821</v>
      </c>
      <c r="E170" s="36">
        <f>SUM(E171:E178)</f>
        <v>911</v>
      </c>
      <c r="F170" s="37">
        <f>SUM(F171:F178)</f>
        <v>910</v>
      </c>
      <c r="G170" s="50">
        <f>D170/D168</f>
        <v>0.2737934145241317</v>
      </c>
      <c r="H170" s="51">
        <f>E170/E168</f>
        <v>0.26762632197414804</v>
      </c>
      <c r="I170" s="51">
        <f>F170/F168</f>
        <v>0.28025870033877426</v>
      </c>
    </row>
    <row r="171" spans="1:9" s="19" customFormat="1" ht="15" customHeight="1" x14ac:dyDescent="0.2">
      <c r="A171" s="147"/>
      <c r="B171" s="155" t="s">
        <v>111</v>
      </c>
      <c r="C171" s="156"/>
      <c r="D171" s="38">
        <f>SUM(E171:F171)</f>
        <v>0</v>
      </c>
      <c r="E171" s="38">
        <v>0</v>
      </c>
      <c r="F171" s="39">
        <v>0</v>
      </c>
      <c r="G171" s="52">
        <f>D171/D170</f>
        <v>0</v>
      </c>
      <c r="H171" s="53">
        <f>E171/E170</f>
        <v>0</v>
      </c>
      <c r="I171" s="53">
        <f>F171/F170</f>
        <v>0</v>
      </c>
    </row>
    <row r="172" spans="1:9" s="19" customFormat="1" ht="15" customHeight="1" x14ac:dyDescent="0.2">
      <c r="A172" s="147"/>
      <c r="B172" s="157" t="s">
        <v>112</v>
      </c>
      <c r="C172" s="158"/>
      <c r="D172" s="40">
        <f t="shared" ref="D172:D178" si="45">SUM(E172:F172)</f>
        <v>3</v>
      </c>
      <c r="E172" s="40">
        <v>1</v>
      </c>
      <c r="F172" s="41">
        <v>2</v>
      </c>
      <c r="G172" s="54">
        <f>D172/D170</f>
        <v>1.6474464579901153E-3</v>
      </c>
      <c r="H172" s="55">
        <f>E172/E170</f>
        <v>1.0976948408342481E-3</v>
      </c>
      <c r="I172" s="55">
        <f>F172/F170</f>
        <v>2.1978021978021978E-3</v>
      </c>
    </row>
    <row r="173" spans="1:9" s="19" customFormat="1" ht="15" customHeight="1" x14ac:dyDescent="0.2">
      <c r="A173" s="147"/>
      <c r="B173" s="157" t="s">
        <v>113</v>
      </c>
      <c r="C173" s="158"/>
      <c r="D173" s="40">
        <f t="shared" si="45"/>
        <v>15</v>
      </c>
      <c r="E173" s="40">
        <v>9</v>
      </c>
      <c r="F173" s="41">
        <v>6</v>
      </c>
      <c r="G173" s="54">
        <f>D173/D170</f>
        <v>8.2372322899505763E-3</v>
      </c>
      <c r="H173" s="55">
        <f>E173/E170</f>
        <v>9.8792535675082324E-3</v>
      </c>
      <c r="I173" s="55">
        <f>F173/F170</f>
        <v>6.5934065934065934E-3</v>
      </c>
    </row>
    <row r="174" spans="1:9" s="19" customFormat="1" ht="15" customHeight="1" x14ac:dyDescent="0.2">
      <c r="A174" s="147"/>
      <c r="B174" s="157" t="s">
        <v>114</v>
      </c>
      <c r="C174" s="158"/>
      <c r="D174" s="40">
        <f t="shared" si="45"/>
        <v>255</v>
      </c>
      <c r="E174" s="40">
        <v>118</v>
      </c>
      <c r="F174" s="41">
        <v>137</v>
      </c>
      <c r="G174" s="54">
        <f>D174/D170</f>
        <v>0.1400329489291598</v>
      </c>
      <c r="H174" s="55">
        <f>E174/E170</f>
        <v>0.12952799121844127</v>
      </c>
      <c r="I174" s="55">
        <f>F174/F170</f>
        <v>0.15054945054945054</v>
      </c>
    </row>
    <row r="175" spans="1:9" s="19" customFormat="1" ht="15" customHeight="1" x14ac:dyDescent="0.2">
      <c r="A175" s="147"/>
      <c r="B175" s="157" t="s">
        <v>115</v>
      </c>
      <c r="C175" s="158"/>
      <c r="D175" s="40">
        <f t="shared" si="45"/>
        <v>1172</v>
      </c>
      <c r="E175" s="40">
        <v>598</v>
      </c>
      <c r="F175" s="41">
        <v>574</v>
      </c>
      <c r="G175" s="54">
        <f>D175/D170</f>
        <v>0.64360241625480508</v>
      </c>
      <c r="H175" s="55">
        <f>E175/E170</f>
        <v>0.65642151481888034</v>
      </c>
      <c r="I175" s="55">
        <f>F175/F170</f>
        <v>0.63076923076923075</v>
      </c>
    </row>
    <row r="176" spans="1:9" s="19" customFormat="1" ht="15" customHeight="1" x14ac:dyDescent="0.2">
      <c r="A176" s="147"/>
      <c r="B176" s="171" t="s">
        <v>116</v>
      </c>
      <c r="C176" s="172"/>
      <c r="D176" s="34">
        <f t="shared" si="45"/>
        <v>356</v>
      </c>
      <c r="E176" s="34">
        <v>174</v>
      </c>
      <c r="F176" s="35">
        <v>182</v>
      </c>
      <c r="G176" s="48">
        <f>D176/D170</f>
        <v>0.19549697968149368</v>
      </c>
      <c r="H176" s="49">
        <f>E176/E170</f>
        <v>0.19099890230515917</v>
      </c>
      <c r="I176" s="49">
        <f>F176/F170</f>
        <v>0.2</v>
      </c>
    </row>
    <row r="177" spans="1:9" s="19" customFormat="1" ht="15" customHeight="1" x14ac:dyDescent="0.2">
      <c r="A177" s="147"/>
      <c r="B177" s="157" t="s">
        <v>117</v>
      </c>
      <c r="C177" s="179"/>
      <c r="D177" s="40">
        <f t="shared" si="45"/>
        <v>18</v>
      </c>
      <c r="E177" s="40">
        <v>11</v>
      </c>
      <c r="F177" s="41">
        <v>7</v>
      </c>
      <c r="G177" s="54">
        <f>D177/D170</f>
        <v>9.8846787479406912E-3</v>
      </c>
      <c r="H177" s="55">
        <f>E177/E170</f>
        <v>1.2074643249176729E-2</v>
      </c>
      <c r="I177" s="55">
        <f>F177/F170</f>
        <v>7.6923076923076927E-3</v>
      </c>
    </row>
    <row r="178" spans="1:9" s="19" customFormat="1" ht="15" customHeight="1" x14ac:dyDescent="0.2">
      <c r="A178" s="148"/>
      <c r="B178" s="180" t="s">
        <v>118</v>
      </c>
      <c r="C178" s="181"/>
      <c r="D178" s="44">
        <f t="shared" si="45"/>
        <v>2</v>
      </c>
      <c r="E178" s="44">
        <v>0</v>
      </c>
      <c r="F178" s="45">
        <v>2</v>
      </c>
      <c r="G178" s="58">
        <f>D178/D170</f>
        <v>1.0982976386600769E-3</v>
      </c>
      <c r="H178" s="59">
        <f>E178/E170</f>
        <v>0</v>
      </c>
      <c r="I178" s="59">
        <f>F178/F170</f>
        <v>2.1978021978021978E-3</v>
      </c>
    </row>
    <row r="179" spans="1:9" s="19" customFormat="1" ht="15" customHeight="1" x14ac:dyDescent="0.2">
      <c r="A179" s="123" t="s">
        <v>158</v>
      </c>
    </row>
    <row r="180" spans="1:9" s="19" customFormat="1" ht="10.199999999999999" customHeight="1" x14ac:dyDescent="0.2"/>
    <row r="181" spans="1:9" s="15" customFormat="1" ht="15" customHeight="1" x14ac:dyDescent="0.2">
      <c r="A181" s="122" t="s">
        <v>142</v>
      </c>
    </row>
    <row r="182" spans="1:9" s="19" customFormat="1" ht="16.8" customHeight="1" x14ac:dyDescent="0.2">
      <c r="A182" s="143"/>
      <c r="B182" s="144"/>
      <c r="C182" s="145"/>
      <c r="D182" s="16" t="s">
        <v>2</v>
      </c>
      <c r="E182" s="18" t="s">
        <v>2</v>
      </c>
      <c r="G182" s="64"/>
    </row>
    <row r="183" spans="1:9" s="19" customFormat="1" ht="15" customHeight="1" x14ac:dyDescent="0.2">
      <c r="A183" s="164" t="s">
        <v>25</v>
      </c>
      <c r="B183" s="149" t="s">
        <v>123</v>
      </c>
      <c r="C183" s="150"/>
      <c r="D183" s="32">
        <f>'１_市町村別対象者数'!C4</f>
        <v>5329</v>
      </c>
      <c r="E183" s="46">
        <f>D183/D183</f>
        <v>1</v>
      </c>
      <c r="G183" s="64"/>
    </row>
    <row r="184" spans="1:9" s="19" customFormat="1" ht="15" customHeight="1" x14ac:dyDescent="0.2">
      <c r="A184" s="165"/>
      <c r="B184" s="151" t="s">
        <v>79</v>
      </c>
      <c r="C184" s="152"/>
      <c r="D184" s="34">
        <f>D183-D185</f>
        <v>12</v>
      </c>
      <c r="E184" s="48">
        <f>D184/D183</f>
        <v>2.251829611559392E-3</v>
      </c>
      <c r="G184" s="64"/>
    </row>
    <row r="185" spans="1:9" s="19" customFormat="1" ht="15" customHeight="1" x14ac:dyDescent="0.2">
      <c r="A185" s="165"/>
      <c r="B185" s="153" t="s">
        <v>28</v>
      </c>
      <c r="C185" s="154"/>
      <c r="D185" s="36">
        <f>SUM(D186:D187)</f>
        <v>5317</v>
      </c>
      <c r="E185" s="50">
        <f>D185/D183</f>
        <v>0.99774817038844066</v>
      </c>
      <c r="G185" s="64"/>
    </row>
    <row r="186" spans="1:9" s="19" customFormat="1" ht="15" customHeight="1" x14ac:dyDescent="0.2">
      <c r="A186" s="165"/>
      <c r="B186" s="155" t="s">
        <v>119</v>
      </c>
      <c r="C186" s="156"/>
      <c r="D186" s="38">
        <v>5263</v>
      </c>
      <c r="E186" s="52">
        <f>D186/D185</f>
        <v>0.98984389693436148</v>
      </c>
      <c r="G186" s="64"/>
    </row>
    <row r="187" spans="1:9" s="19" customFormat="1" ht="15" customHeight="1" x14ac:dyDescent="0.2">
      <c r="A187" s="166"/>
      <c r="B187" s="159" t="s">
        <v>10</v>
      </c>
      <c r="C187" s="160"/>
      <c r="D187" s="44">
        <v>54</v>
      </c>
      <c r="E187" s="58">
        <f>D187/D185</f>
        <v>1.0156103065638519E-2</v>
      </c>
      <c r="G187" s="64"/>
    </row>
    <row r="188" spans="1:9" s="19" customFormat="1" ht="15" customHeight="1" x14ac:dyDescent="0.2">
      <c r="A188" s="125" t="s">
        <v>163</v>
      </c>
    </row>
    <row r="189" spans="1:9" s="19" customFormat="1" ht="15" customHeight="1" x14ac:dyDescent="0.2">
      <c r="A189" s="125" t="s">
        <v>157</v>
      </c>
      <c r="B189" s="25"/>
      <c r="C189" s="25"/>
      <c r="D189" s="66"/>
      <c r="E189" s="66"/>
      <c r="F189" s="66"/>
      <c r="G189" s="67"/>
      <c r="H189" s="67"/>
      <c r="I189" s="67"/>
    </row>
    <row r="190" spans="1:9" s="19" customFormat="1" ht="15" customHeight="1" x14ac:dyDescent="0.2">
      <c r="A190" s="125" t="s">
        <v>172</v>
      </c>
      <c r="B190" s="25"/>
      <c r="C190" s="25"/>
      <c r="D190" s="66"/>
      <c r="E190" s="66"/>
      <c r="F190" s="66"/>
      <c r="G190" s="67"/>
      <c r="H190" s="67"/>
      <c r="I190" s="67"/>
    </row>
    <row r="191" spans="1:9" s="19" customFormat="1" ht="15" customHeight="1" x14ac:dyDescent="0.2">
      <c r="A191" s="129" t="s">
        <v>173</v>
      </c>
      <c r="B191" s="25"/>
      <c r="C191" s="25"/>
      <c r="D191" s="66"/>
      <c r="E191" s="66"/>
      <c r="F191" s="66"/>
      <c r="G191" s="67"/>
      <c r="H191" s="67"/>
      <c r="I191" s="67"/>
    </row>
    <row r="192" spans="1:9" s="19" customFormat="1" ht="10.199999999999999" customHeight="1" x14ac:dyDescent="0.2">
      <c r="A192" s="68"/>
      <c r="B192" s="25"/>
      <c r="C192" s="25"/>
      <c r="D192" s="66"/>
      <c r="E192" s="66"/>
      <c r="F192" s="66"/>
      <c r="G192" s="67"/>
      <c r="H192" s="67"/>
      <c r="I192" s="67"/>
    </row>
    <row r="193" spans="1:7" s="15" customFormat="1" ht="15" customHeight="1" x14ac:dyDescent="0.2">
      <c r="A193" s="122" t="s">
        <v>143</v>
      </c>
    </row>
    <row r="194" spans="1:7" s="15" customFormat="1" ht="15" customHeight="1" x14ac:dyDescent="0.2">
      <c r="A194" s="122" t="s">
        <v>144</v>
      </c>
    </row>
    <row r="195" spans="1:7" s="19" customFormat="1" ht="33.6" customHeight="1" x14ac:dyDescent="0.2">
      <c r="A195" s="30"/>
      <c r="B195" s="182" t="s">
        <v>8</v>
      </c>
      <c r="C195" s="182"/>
      <c r="D195" s="182" t="s">
        <v>9</v>
      </c>
      <c r="E195" s="182"/>
      <c r="F195" s="182" t="s">
        <v>24</v>
      </c>
      <c r="G195" s="182"/>
    </row>
    <row r="196" spans="1:7" s="19" customFormat="1" ht="21" customHeight="1" x14ac:dyDescent="0.2">
      <c r="A196" s="31" t="s">
        <v>25</v>
      </c>
      <c r="B196" s="74"/>
      <c r="C196" s="75">
        <v>285</v>
      </c>
      <c r="D196" s="74"/>
      <c r="E196" s="75">
        <v>47</v>
      </c>
      <c r="F196" s="73"/>
      <c r="G196" s="75">
        <f>C196/E196</f>
        <v>6.0638297872340425</v>
      </c>
    </row>
    <row r="197" spans="1:7" s="19" customFormat="1" ht="15" customHeight="1" x14ac:dyDescent="0.2">
      <c r="A197" s="125" t="s">
        <v>164</v>
      </c>
    </row>
    <row r="198" spans="1:7" s="19" customFormat="1" ht="10.199999999999999" customHeight="1" x14ac:dyDescent="0.2">
      <c r="A198" s="68"/>
    </row>
    <row r="199" spans="1:7" s="15" customFormat="1" ht="15" customHeight="1" x14ac:dyDescent="0.2">
      <c r="A199" s="122" t="s">
        <v>145</v>
      </c>
    </row>
    <row r="200" spans="1:7" s="19" customFormat="1" ht="16.8" customHeight="1" x14ac:dyDescent="0.2">
      <c r="A200" s="143"/>
      <c r="B200" s="144"/>
      <c r="C200" s="145"/>
      <c r="D200" s="16" t="s">
        <v>2</v>
      </c>
      <c r="E200" s="18" t="s">
        <v>2</v>
      </c>
      <c r="G200" s="64"/>
    </row>
    <row r="201" spans="1:7" s="19" customFormat="1" ht="15" customHeight="1" x14ac:dyDescent="0.2">
      <c r="A201" s="164" t="s">
        <v>25</v>
      </c>
      <c r="B201" s="149" t="s">
        <v>123</v>
      </c>
      <c r="C201" s="150"/>
      <c r="D201" s="32">
        <f>'１_市町村別対象者数'!C4</f>
        <v>5329</v>
      </c>
      <c r="E201" s="46">
        <f>D201/D201</f>
        <v>1</v>
      </c>
      <c r="G201" s="64"/>
    </row>
    <row r="202" spans="1:7" s="19" customFormat="1" ht="15" customHeight="1" x14ac:dyDescent="0.2">
      <c r="A202" s="165"/>
      <c r="B202" s="151" t="s">
        <v>79</v>
      </c>
      <c r="C202" s="152"/>
      <c r="D202" s="34">
        <f>D201-D203</f>
        <v>213</v>
      </c>
      <c r="E202" s="48">
        <f>D202/D201</f>
        <v>3.996997560517921E-2</v>
      </c>
      <c r="G202" s="64"/>
    </row>
    <row r="203" spans="1:7" s="19" customFormat="1" ht="15" customHeight="1" x14ac:dyDescent="0.2">
      <c r="A203" s="165"/>
      <c r="B203" s="153" t="s">
        <v>28</v>
      </c>
      <c r="C203" s="154"/>
      <c r="D203" s="36">
        <f>SUM(D204:D205)</f>
        <v>5116</v>
      </c>
      <c r="E203" s="50">
        <f>D203/D201</f>
        <v>0.96003002439482077</v>
      </c>
      <c r="G203" s="64"/>
    </row>
    <row r="204" spans="1:7" s="19" customFormat="1" ht="15" customHeight="1" x14ac:dyDescent="0.2">
      <c r="A204" s="165"/>
      <c r="B204" s="155" t="s">
        <v>119</v>
      </c>
      <c r="C204" s="156"/>
      <c r="D204" s="38">
        <v>4925</v>
      </c>
      <c r="E204" s="52">
        <f>D204/D203</f>
        <v>0.96266614542611417</v>
      </c>
      <c r="G204" s="64"/>
    </row>
    <row r="205" spans="1:7" s="19" customFormat="1" ht="15" customHeight="1" x14ac:dyDescent="0.2">
      <c r="A205" s="166"/>
      <c r="B205" s="159" t="s">
        <v>10</v>
      </c>
      <c r="C205" s="160"/>
      <c r="D205" s="44">
        <v>191</v>
      </c>
      <c r="E205" s="58">
        <f>D205/D203</f>
        <v>3.7333854573885848E-2</v>
      </c>
      <c r="G205" s="64"/>
    </row>
    <row r="206" spans="1:7" s="19" customFormat="1" ht="15" customHeight="1" x14ac:dyDescent="0.2">
      <c r="A206" s="164" t="s">
        <v>26</v>
      </c>
      <c r="B206" s="149" t="s">
        <v>123</v>
      </c>
      <c r="C206" s="150"/>
      <c r="D206" s="32">
        <f>'１_市町村別対象者数'!F4</f>
        <v>6070</v>
      </c>
      <c r="E206" s="46">
        <f>D206/D206</f>
        <v>1</v>
      </c>
      <c r="G206" s="64"/>
    </row>
    <row r="207" spans="1:7" s="19" customFormat="1" ht="15" customHeight="1" x14ac:dyDescent="0.2">
      <c r="A207" s="165"/>
      <c r="B207" s="151" t="s">
        <v>79</v>
      </c>
      <c r="C207" s="152"/>
      <c r="D207" s="34">
        <f>D206-D208</f>
        <v>54</v>
      </c>
      <c r="E207" s="48">
        <f>D207/D206</f>
        <v>8.8962108731466226E-3</v>
      </c>
      <c r="G207" s="64"/>
    </row>
    <row r="208" spans="1:7" s="19" customFormat="1" ht="15" customHeight="1" x14ac:dyDescent="0.2">
      <c r="A208" s="165"/>
      <c r="B208" s="153" t="s">
        <v>28</v>
      </c>
      <c r="C208" s="154"/>
      <c r="D208" s="36">
        <f>SUM(D209:D210)</f>
        <v>6016</v>
      </c>
      <c r="E208" s="50">
        <f>D208/D206</f>
        <v>0.99110378912685337</v>
      </c>
      <c r="G208" s="64"/>
    </row>
    <row r="209" spans="1:9" s="19" customFormat="1" ht="15" customHeight="1" x14ac:dyDescent="0.2">
      <c r="A209" s="165"/>
      <c r="B209" s="155" t="s">
        <v>119</v>
      </c>
      <c r="C209" s="156"/>
      <c r="D209" s="38">
        <v>5640</v>
      </c>
      <c r="E209" s="52">
        <f>D209/D208</f>
        <v>0.9375</v>
      </c>
      <c r="G209" s="64"/>
    </row>
    <row r="210" spans="1:9" s="19" customFormat="1" ht="15" customHeight="1" x14ac:dyDescent="0.2">
      <c r="A210" s="166"/>
      <c r="B210" s="159" t="s">
        <v>10</v>
      </c>
      <c r="C210" s="160"/>
      <c r="D210" s="44">
        <v>376</v>
      </c>
      <c r="E210" s="58">
        <f>D210/D208</f>
        <v>6.25E-2</v>
      </c>
      <c r="G210" s="64"/>
    </row>
    <row r="211" spans="1:9" s="19" customFormat="1" ht="15" customHeight="1" x14ac:dyDescent="0.2">
      <c r="A211" s="164" t="s">
        <v>20</v>
      </c>
      <c r="B211" s="149" t="s">
        <v>123</v>
      </c>
      <c r="C211" s="150"/>
      <c r="D211" s="32">
        <f>'１_市町村別対象者数'!I4</f>
        <v>6651</v>
      </c>
      <c r="E211" s="46">
        <f>D211/D211</f>
        <v>1</v>
      </c>
      <c r="G211" s="64"/>
    </row>
    <row r="212" spans="1:9" s="19" customFormat="1" ht="15" customHeight="1" x14ac:dyDescent="0.2">
      <c r="A212" s="165"/>
      <c r="B212" s="151" t="s">
        <v>79</v>
      </c>
      <c r="C212" s="152"/>
      <c r="D212" s="34">
        <f>D211-D213</f>
        <v>65</v>
      </c>
      <c r="E212" s="48">
        <f>D212/D211</f>
        <v>9.772966471207338E-3</v>
      </c>
      <c r="G212" s="64"/>
    </row>
    <row r="213" spans="1:9" s="19" customFormat="1" ht="15" customHeight="1" x14ac:dyDescent="0.2">
      <c r="A213" s="165"/>
      <c r="B213" s="153" t="s">
        <v>28</v>
      </c>
      <c r="C213" s="154"/>
      <c r="D213" s="36">
        <f>SUM(D214:D215)</f>
        <v>6586</v>
      </c>
      <c r="E213" s="50">
        <f>D213/D211</f>
        <v>0.99022703352879271</v>
      </c>
      <c r="G213" s="64"/>
    </row>
    <row r="214" spans="1:9" s="19" customFormat="1" ht="15" customHeight="1" x14ac:dyDescent="0.2">
      <c r="A214" s="165"/>
      <c r="B214" s="155" t="s">
        <v>119</v>
      </c>
      <c r="C214" s="156"/>
      <c r="D214" s="38">
        <v>6031</v>
      </c>
      <c r="E214" s="52">
        <f>D214/D213</f>
        <v>0.9157303370786517</v>
      </c>
      <c r="G214" s="64"/>
    </row>
    <row r="215" spans="1:9" s="19" customFormat="1" ht="15" customHeight="1" x14ac:dyDescent="0.2">
      <c r="A215" s="166"/>
      <c r="B215" s="159" t="s">
        <v>10</v>
      </c>
      <c r="C215" s="160"/>
      <c r="D215" s="44">
        <v>555</v>
      </c>
      <c r="E215" s="58">
        <f>D215/D213</f>
        <v>8.4269662921348312E-2</v>
      </c>
      <c r="G215" s="64"/>
    </row>
    <row r="216" spans="1:9" s="19" customFormat="1" ht="15" customHeight="1" x14ac:dyDescent="0.2">
      <c r="A216" s="164" t="s">
        <v>139</v>
      </c>
      <c r="B216" s="149" t="s">
        <v>123</v>
      </c>
      <c r="C216" s="150"/>
      <c r="D216" s="32">
        <f>D201+D206+D211</f>
        <v>18050</v>
      </c>
      <c r="E216" s="46">
        <f>D216/D216</f>
        <v>1</v>
      </c>
      <c r="G216" s="64"/>
    </row>
    <row r="217" spans="1:9" s="19" customFormat="1" ht="15" customHeight="1" x14ac:dyDescent="0.2">
      <c r="A217" s="165"/>
      <c r="B217" s="151" t="s">
        <v>79</v>
      </c>
      <c r="C217" s="152"/>
      <c r="D217" s="34">
        <f>D216-D218</f>
        <v>332</v>
      </c>
      <c r="E217" s="48">
        <f>D217/D216</f>
        <v>1.8393351800554018E-2</v>
      </c>
      <c r="G217" s="64"/>
    </row>
    <row r="218" spans="1:9" s="19" customFormat="1" ht="15" customHeight="1" x14ac:dyDescent="0.2">
      <c r="A218" s="165"/>
      <c r="B218" s="153" t="s">
        <v>28</v>
      </c>
      <c r="C218" s="154"/>
      <c r="D218" s="36">
        <f>SUM(D219:D220)</f>
        <v>17718</v>
      </c>
      <c r="E218" s="50">
        <f>D218/D216</f>
        <v>0.98160664819944599</v>
      </c>
      <c r="G218" s="64"/>
    </row>
    <row r="219" spans="1:9" s="19" customFormat="1" ht="15" customHeight="1" x14ac:dyDescent="0.2">
      <c r="A219" s="165"/>
      <c r="B219" s="155" t="s">
        <v>119</v>
      </c>
      <c r="C219" s="156"/>
      <c r="D219" s="38">
        <f>D204+D209+D214</f>
        <v>16596</v>
      </c>
      <c r="E219" s="52">
        <f>D219/D218</f>
        <v>0.93667456823569251</v>
      </c>
      <c r="G219" s="64"/>
    </row>
    <row r="220" spans="1:9" s="19" customFormat="1" ht="15" customHeight="1" x14ac:dyDescent="0.2">
      <c r="A220" s="166"/>
      <c r="B220" s="159" t="s">
        <v>10</v>
      </c>
      <c r="C220" s="160"/>
      <c r="D220" s="44">
        <f>D205+D210+D215</f>
        <v>1122</v>
      </c>
      <c r="E220" s="58">
        <f>D220/D218</f>
        <v>6.332543176430748E-2</v>
      </c>
      <c r="G220" s="64"/>
    </row>
    <row r="221" spans="1:9" s="19" customFormat="1" ht="15" customHeight="1" x14ac:dyDescent="0.2">
      <c r="A221" s="125" t="s">
        <v>165</v>
      </c>
      <c r="B221" s="70"/>
      <c r="C221" s="70"/>
      <c r="D221" s="70"/>
      <c r="E221" s="70"/>
      <c r="F221" s="71"/>
      <c r="G221" s="71"/>
    </row>
    <row r="222" spans="1:9" s="19" customFormat="1" ht="15" customHeight="1" x14ac:dyDescent="0.2">
      <c r="A222" s="123" t="s">
        <v>169</v>
      </c>
    </row>
    <row r="223" spans="1:9" s="19" customFormat="1" ht="15" customHeight="1" x14ac:dyDescent="0.2">
      <c r="A223" s="127" t="s">
        <v>174</v>
      </c>
    </row>
    <row r="224" spans="1:9" s="19" customFormat="1" ht="10.199999999999999" customHeight="1" x14ac:dyDescent="0.2">
      <c r="A224" s="68"/>
      <c r="B224" s="25"/>
      <c r="C224" s="25"/>
      <c r="D224" s="66"/>
      <c r="E224" s="66"/>
      <c r="F224" s="66"/>
      <c r="G224" s="67"/>
      <c r="H224" s="67"/>
      <c r="I224" s="67"/>
    </row>
    <row r="225" spans="1:7" s="15" customFormat="1" ht="15" customHeight="1" x14ac:dyDescent="0.2">
      <c r="A225" s="122" t="s">
        <v>146</v>
      </c>
    </row>
    <row r="226" spans="1:7" s="15" customFormat="1" ht="15" customHeight="1" x14ac:dyDescent="0.2">
      <c r="A226" s="122" t="s">
        <v>147</v>
      </c>
    </row>
    <row r="227" spans="1:7" s="19" customFormat="1" ht="33.6" customHeight="1" x14ac:dyDescent="0.2">
      <c r="A227" s="30"/>
      <c r="B227" s="182" t="s">
        <v>8</v>
      </c>
      <c r="C227" s="182"/>
      <c r="D227" s="182" t="s">
        <v>9</v>
      </c>
      <c r="E227" s="182"/>
      <c r="F227" s="182" t="s">
        <v>24</v>
      </c>
      <c r="G227" s="182"/>
    </row>
    <row r="228" spans="1:7" s="19" customFormat="1" ht="21" customHeight="1" x14ac:dyDescent="0.2">
      <c r="A228" s="31" t="s">
        <v>25</v>
      </c>
      <c r="B228" s="78"/>
      <c r="C228" s="76">
        <v>1561</v>
      </c>
      <c r="D228" s="78"/>
      <c r="E228" s="76">
        <v>185</v>
      </c>
      <c r="F228" s="79"/>
      <c r="G228" s="77">
        <f>C228/E228</f>
        <v>8.4378378378378383</v>
      </c>
    </row>
    <row r="229" spans="1:7" s="19" customFormat="1" ht="21" customHeight="1" x14ac:dyDescent="0.2">
      <c r="A229" s="26" t="s">
        <v>26</v>
      </c>
      <c r="B229" s="78"/>
      <c r="C229" s="76">
        <v>3221</v>
      </c>
      <c r="D229" s="78"/>
      <c r="E229" s="76">
        <v>367</v>
      </c>
      <c r="F229" s="79"/>
      <c r="G229" s="77">
        <f t="shared" ref="G229:G231" si="46">C229/E229</f>
        <v>8.7765667574931872</v>
      </c>
    </row>
    <row r="230" spans="1:7" s="19" customFormat="1" ht="21" customHeight="1" x14ac:dyDescent="0.2">
      <c r="A230" s="26" t="s">
        <v>20</v>
      </c>
      <c r="B230" s="78"/>
      <c r="C230" s="76">
        <v>5040</v>
      </c>
      <c r="D230" s="78"/>
      <c r="E230" s="76">
        <v>538</v>
      </c>
      <c r="F230" s="79"/>
      <c r="G230" s="77">
        <f t="shared" si="46"/>
        <v>9.3680297397769525</v>
      </c>
    </row>
    <row r="231" spans="1:7" s="19" customFormat="1" ht="34.799999999999997" customHeight="1" x14ac:dyDescent="0.2">
      <c r="A231" s="26" t="s">
        <v>139</v>
      </c>
      <c r="B231" s="78"/>
      <c r="C231" s="76">
        <f>SUM(C228:C230)</f>
        <v>9822</v>
      </c>
      <c r="D231" s="78"/>
      <c r="E231" s="76">
        <f>SUM(E228:E230)</f>
        <v>1090</v>
      </c>
      <c r="F231" s="79"/>
      <c r="G231" s="77">
        <f t="shared" si="46"/>
        <v>9.0110091743119263</v>
      </c>
    </row>
    <row r="232" spans="1:7" s="19" customFormat="1" ht="15" customHeight="1" x14ac:dyDescent="0.2">
      <c r="A232" s="125" t="s">
        <v>166</v>
      </c>
      <c r="B232" s="70"/>
      <c r="C232" s="70"/>
      <c r="D232" s="70"/>
      <c r="E232" s="70"/>
      <c r="F232" s="71"/>
      <c r="G232" s="71"/>
    </row>
    <row r="233" spans="1:7" s="19" customFormat="1" ht="10.199999999999999" customHeight="1" x14ac:dyDescent="0.2"/>
    <row r="234" spans="1:7" s="15" customFormat="1" ht="15" customHeight="1" x14ac:dyDescent="0.2">
      <c r="A234" s="122" t="s">
        <v>132</v>
      </c>
    </row>
    <row r="235" spans="1:7" s="19" customFormat="1" ht="16.8" customHeight="1" x14ac:dyDescent="0.2">
      <c r="A235" s="143"/>
      <c r="B235" s="144"/>
      <c r="C235" s="145"/>
      <c r="D235" s="16" t="s">
        <v>2</v>
      </c>
      <c r="E235" s="18" t="s">
        <v>2</v>
      </c>
      <c r="G235" s="64"/>
    </row>
    <row r="236" spans="1:7" s="19" customFormat="1" ht="15" customHeight="1" x14ac:dyDescent="0.2">
      <c r="A236" s="164" t="s">
        <v>25</v>
      </c>
      <c r="B236" s="183" t="s">
        <v>123</v>
      </c>
      <c r="C236" s="184"/>
      <c r="D236" s="32">
        <f>'１_市町村別対象者数'!C4</f>
        <v>5329</v>
      </c>
      <c r="E236" s="46">
        <f>D236/D236</f>
        <v>1</v>
      </c>
      <c r="G236" s="64"/>
    </row>
    <row r="237" spans="1:7" s="19" customFormat="1" ht="15" customHeight="1" x14ac:dyDescent="0.2">
      <c r="A237" s="165"/>
      <c r="B237" s="185" t="s">
        <v>79</v>
      </c>
      <c r="C237" s="186"/>
      <c r="D237" s="34">
        <f>D236-D238</f>
        <v>91</v>
      </c>
      <c r="E237" s="48">
        <f>D237/D236</f>
        <v>1.7076374554325389E-2</v>
      </c>
      <c r="G237" s="64"/>
    </row>
    <row r="238" spans="1:7" s="19" customFormat="1" ht="15" customHeight="1" x14ac:dyDescent="0.2">
      <c r="A238" s="165"/>
      <c r="B238" s="187" t="s">
        <v>28</v>
      </c>
      <c r="C238" s="188"/>
      <c r="D238" s="36">
        <f>SUM(D239:D240)</f>
        <v>5238</v>
      </c>
      <c r="E238" s="50">
        <f>D238/D236</f>
        <v>0.98292362544567458</v>
      </c>
      <c r="G238" s="64"/>
    </row>
    <row r="239" spans="1:7" s="19" customFormat="1" ht="15" customHeight="1" x14ac:dyDescent="0.2">
      <c r="A239" s="165"/>
      <c r="B239" s="189" t="s">
        <v>119</v>
      </c>
      <c r="C239" s="190"/>
      <c r="D239" s="38">
        <v>3385</v>
      </c>
      <c r="E239" s="52">
        <f>D239/D238</f>
        <v>0.64623902252768228</v>
      </c>
      <c r="G239" s="64"/>
    </row>
    <row r="240" spans="1:7" s="19" customFormat="1" ht="15" customHeight="1" x14ac:dyDescent="0.2">
      <c r="A240" s="166"/>
      <c r="B240" s="191" t="s">
        <v>10</v>
      </c>
      <c r="C240" s="192"/>
      <c r="D240" s="44">
        <v>1853</v>
      </c>
      <c r="E240" s="58">
        <f>D240/D238</f>
        <v>0.35376097747231766</v>
      </c>
      <c r="G240" s="64"/>
    </row>
    <row r="241" spans="1:7" s="19" customFormat="1" ht="15" customHeight="1" x14ac:dyDescent="0.2">
      <c r="A241" s="164" t="s">
        <v>26</v>
      </c>
      <c r="B241" s="183" t="s">
        <v>123</v>
      </c>
      <c r="C241" s="184"/>
      <c r="D241" s="32">
        <f>'１_市町村別対象者数'!F4</f>
        <v>6070</v>
      </c>
      <c r="E241" s="46">
        <f>D241/D241</f>
        <v>1</v>
      </c>
      <c r="G241" s="64"/>
    </row>
    <row r="242" spans="1:7" s="19" customFormat="1" ht="15" customHeight="1" x14ac:dyDescent="0.2">
      <c r="A242" s="165"/>
      <c r="B242" s="185" t="s">
        <v>79</v>
      </c>
      <c r="C242" s="186"/>
      <c r="D242" s="34">
        <f>D241-D243</f>
        <v>213</v>
      </c>
      <c r="E242" s="48">
        <f>D242/D241</f>
        <v>3.5090609555189459E-2</v>
      </c>
      <c r="G242" s="64"/>
    </row>
    <row r="243" spans="1:7" s="19" customFormat="1" ht="15" customHeight="1" x14ac:dyDescent="0.2">
      <c r="A243" s="165"/>
      <c r="B243" s="187" t="s">
        <v>28</v>
      </c>
      <c r="C243" s="188"/>
      <c r="D243" s="36">
        <f>SUM(D244:D245)</f>
        <v>5857</v>
      </c>
      <c r="E243" s="50">
        <f>D243/D241</f>
        <v>0.9649093904448105</v>
      </c>
      <c r="G243" s="64"/>
    </row>
    <row r="244" spans="1:7" s="19" customFormat="1" ht="15" customHeight="1" x14ac:dyDescent="0.2">
      <c r="A244" s="165"/>
      <c r="B244" s="189" t="s">
        <v>119</v>
      </c>
      <c r="C244" s="190"/>
      <c r="D244" s="38">
        <v>3681</v>
      </c>
      <c r="E244" s="52">
        <f>D244/D243</f>
        <v>0.62847874338398502</v>
      </c>
      <c r="G244" s="64"/>
    </row>
    <row r="245" spans="1:7" s="19" customFormat="1" ht="15" customHeight="1" x14ac:dyDescent="0.2">
      <c r="A245" s="166"/>
      <c r="B245" s="191" t="s">
        <v>10</v>
      </c>
      <c r="C245" s="192"/>
      <c r="D245" s="44">
        <v>2176</v>
      </c>
      <c r="E245" s="58">
        <f>D245/D243</f>
        <v>0.37152125661601504</v>
      </c>
      <c r="G245" s="64"/>
    </row>
    <row r="246" spans="1:7" s="19" customFormat="1" ht="15" customHeight="1" x14ac:dyDescent="0.2">
      <c r="A246" s="164" t="s">
        <v>20</v>
      </c>
      <c r="B246" s="183" t="s">
        <v>123</v>
      </c>
      <c r="C246" s="184"/>
      <c r="D246" s="32">
        <f>'１_市町村別対象者数'!I4</f>
        <v>6651</v>
      </c>
      <c r="E246" s="46">
        <f>D246/D246</f>
        <v>1</v>
      </c>
      <c r="G246" s="64"/>
    </row>
    <row r="247" spans="1:7" s="19" customFormat="1" ht="15" customHeight="1" x14ac:dyDescent="0.2">
      <c r="A247" s="165"/>
      <c r="B247" s="185" t="s">
        <v>79</v>
      </c>
      <c r="C247" s="186"/>
      <c r="D247" s="34">
        <f>D246-D248</f>
        <v>358</v>
      </c>
      <c r="E247" s="48">
        <f>D247/D246</f>
        <v>5.3826492256803485E-2</v>
      </c>
      <c r="G247" s="64"/>
    </row>
    <row r="248" spans="1:7" s="19" customFormat="1" ht="15" customHeight="1" x14ac:dyDescent="0.2">
      <c r="A248" s="165"/>
      <c r="B248" s="187" t="s">
        <v>28</v>
      </c>
      <c r="C248" s="188"/>
      <c r="D248" s="36">
        <f>SUM(D249:D250)</f>
        <v>6293</v>
      </c>
      <c r="E248" s="50">
        <f>D248/D246</f>
        <v>0.94617350774319653</v>
      </c>
      <c r="G248" s="64"/>
    </row>
    <row r="249" spans="1:7" s="19" customFormat="1" ht="15" customHeight="1" x14ac:dyDescent="0.2">
      <c r="A249" s="165"/>
      <c r="B249" s="189" t="s">
        <v>119</v>
      </c>
      <c r="C249" s="190"/>
      <c r="D249" s="38">
        <v>3805</v>
      </c>
      <c r="E249" s="52">
        <f>D249/D248</f>
        <v>0.60464007627522642</v>
      </c>
      <c r="G249" s="64"/>
    </row>
    <row r="250" spans="1:7" s="19" customFormat="1" ht="15" customHeight="1" x14ac:dyDescent="0.2">
      <c r="A250" s="166"/>
      <c r="B250" s="191" t="s">
        <v>10</v>
      </c>
      <c r="C250" s="192"/>
      <c r="D250" s="44">
        <v>2488</v>
      </c>
      <c r="E250" s="58">
        <f>D250/D248</f>
        <v>0.39535992372477358</v>
      </c>
      <c r="G250" s="64"/>
    </row>
    <row r="251" spans="1:7" s="19" customFormat="1" ht="15" customHeight="1" x14ac:dyDescent="0.2">
      <c r="A251" s="164" t="s">
        <v>139</v>
      </c>
      <c r="B251" s="183" t="s">
        <v>123</v>
      </c>
      <c r="C251" s="184"/>
      <c r="D251" s="32">
        <f>D236+D241+D246</f>
        <v>18050</v>
      </c>
      <c r="E251" s="46">
        <f>D251/D251</f>
        <v>1</v>
      </c>
      <c r="G251" s="64"/>
    </row>
    <row r="252" spans="1:7" s="19" customFormat="1" ht="15" customHeight="1" x14ac:dyDescent="0.2">
      <c r="A252" s="165"/>
      <c r="B252" s="185" t="s">
        <v>79</v>
      </c>
      <c r="C252" s="186"/>
      <c r="D252" s="34">
        <f>D251-D253</f>
        <v>662</v>
      </c>
      <c r="E252" s="48">
        <f>D252/D251</f>
        <v>3.667590027700831E-2</v>
      </c>
      <c r="G252" s="64"/>
    </row>
    <row r="253" spans="1:7" s="19" customFormat="1" ht="15" customHeight="1" x14ac:dyDescent="0.2">
      <c r="A253" s="165"/>
      <c r="B253" s="187" t="s">
        <v>28</v>
      </c>
      <c r="C253" s="188"/>
      <c r="D253" s="36">
        <f>SUM(D254:D255)</f>
        <v>17388</v>
      </c>
      <c r="E253" s="50">
        <f>D253/D251</f>
        <v>0.96332409972299171</v>
      </c>
      <c r="G253" s="64"/>
    </row>
    <row r="254" spans="1:7" s="19" customFormat="1" ht="15" customHeight="1" x14ac:dyDescent="0.2">
      <c r="A254" s="165"/>
      <c r="B254" s="189" t="s">
        <v>119</v>
      </c>
      <c r="C254" s="190"/>
      <c r="D254" s="38">
        <f>D239+D244+D249</f>
        <v>10871</v>
      </c>
      <c r="E254" s="52">
        <f>D254/D253</f>
        <v>0.62520128824476651</v>
      </c>
      <c r="G254" s="64"/>
    </row>
    <row r="255" spans="1:7" s="19" customFormat="1" ht="15" customHeight="1" x14ac:dyDescent="0.2">
      <c r="A255" s="166"/>
      <c r="B255" s="191" t="s">
        <v>10</v>
      </c>
      <c r="C255" s="192"/>
      <c r="D255" s="44">
        <f>D240+D245+D250</f>
        <v>6517</v>
      </c>
      <c r="E255" s="58">
        <f>D255/D253</f>
        <v>0.37479871175523349</v>
      </c>
      <c r="G255" s="64"/>
    </row>
    <row r="256" spans="1:7" s="19" customFormat="1" ht="15" customHeight="1" x14ac:dyDescent="0.2">
      <c r="A256" s="123" t="s">
        <v>167</v>
      </c>
    </row>
    <row r="257" spans="1:9" s="19" customFormat="1" ht="15" customHeight="1" x14ac:dyDescent="0.2">
      <c r="A257" s="125" t="s">
        <v>170</v>
      </c>
      <c r="B257" s="72"/>
      <c r="C257" s="72"/>
      <c r="D257" s="66"/>
      <c r="E257" s="66"/>
      <c r="F257" s="66"/>
      <c r="G257" s="67"/>
      <c r="H257" s="67"/>
      <c r="I257" s="67"/>
    </row>
    <row r="258" spans="1:9" s="19" customFormat="1" ht="15" customHeight="1" x14ac:dyDescent="0.2">
      <c r="A258" s="128" t="s">
        <v>171</v>
      </c>
      <c r="B258" s="72"/>
      <c r="C258" s="72"/>
      <c r="D258" s="66"/>
      <c r="E258" s="66"/>
      <c r="F258" s="66"/>
      <c r="G258" s="67"/>
      <c r="H258" s="67"/>
      <c r="I258" s="67"/>
    </row>
    <row r="259" spans="1:9" s="19" customFormat="1" ht="10.199999999999999" customHeight="1" x14ac:dyDescent="0.2">
      <c r="A259" s="68"/>
      <c r="B259" s="72"/>
      <c r="C259" s="72"/>
      <c r="D259" s="66"/>
      <c r="E259" s="66"/>
      <c r="F259" s="66"/>
      <c r="G259" s="67"/>
      <c r="H259" s="67"/>
      <c r="I259" s="67"/>
    </row>
    <row r="260" spans="1:9" s="15" customFormat="1" ht="15" customHeight="1" x14ac:dyDescent="0.2">
      <c r="A260" s="122" t="s">
        <v>148</v>
      </c>
    </row>
    <row r="261" spans="1:9" s="15" customFormat="1" ht="15" customHeight="1" x14ac:dyDescent="0.2">
      <c r="A261" s="122" t="s">
        <v>133</v>
      </c>
    </row>
    <row r="262" spans="1:9" s="19" customFormat="1" ht="33.6" customHeight="1" x14ac:dyDescent="0.2">
      <c r="A262" s="30"/>
      <c r="B262" s="182" t="s">
        <v>8</v>
      </c>
      <c r="C262" s="182"/>
      <c r="D262" s="182" t="s">
        <v>9</v>
      </c>
      <c r="E262" s="182"/>
      <c r="F262" s="182" t="s">
        <v>24</v>
      </c>
      <c r="G262" s="182"/>
    </row>
    <row r="263" spans="1:9" s="19" customFormat="1" ht="21" customHeight="1" x14ac:dyDescent="0.2">
      <c r="A263" s="31" t="s">
        <v>25</v>
      </c>
      <c r="B263" s="78"/>
      <c r="C263" s="76">
        <v>17679</v>
      </c>
      <c r="D263" s="78"/>
      <c r="E263" s="76">
        <v>1578</v>
      </c>
      <c r="F263" s="79"/>
      <c r="G263" s="77">
        <f>C263/E263</f>
        <v>11.20342205323194</v>
      </c>
    </row>
    <row r="264" spans="1:9" s="19" customFormat="1" ht="21" customHeight="1" x14ac:dyDescent="0.2">
      <c r="A264" s="26" t="s">
        <v>26</v>
      </c>
      <c r="B264" s="78"/>
      <c r="C264" s="76">
        <v>21376</v>
      </c>
      <c r="D264" s="78"/>
      <c r="E264" s="76">
        <v>1893</v>
      </c>
      <c r="F264" s="79"/>
      <c r="G264" s="77">
        <f t="shared" ref="G264:G266" si="47">C264/E264</f>
        <v>11.292128895932382</v>
      </c>
    </row>
    <row r="265" spans="1:9" s="19" customFormat="1" ht="21" customHeight="1" x14ac:dyDescent="0.2">
      <c r="A265" s="26" t="s">
        <v>20</v>
      </c>
      <c r="B265" s="78"/>
      <c r="C265" s="76">
        <v>24301</v>
      </c>
      <c r="D265" s="78"/>
      <c r="E265" s="76">
        <v>2111</v>
      </c>
      <c r="F265" s="79"/>
      <c r="G265" s="77">
        <f t="shared" si="47"/>
        <v>11.511605873993368</v>
      </c>
    </row>
    <row r="266" spans="1:9" s="19" customFormat="1" ht="34.799999999999997" customHeight="1" x14ac:dyDescent="0.2">
      <c r="A266" s="26" t="s">
        <v>139</v>
      </c>
      <c r="B266" s="78"/>
      <c r="C266" s="76">
        <f>SUM(C263:C265)</f>
        <v>63356</v>
      </c>
      <c r="D266" s="78"/>
      <c r="E266" s="76">
        <f>SUM(E263:E265)</f>
        <v>5582</v>
      </c>
      <c r="F266" s="79"/>
      <c r="G266" s="77">
        <f t="shared" si="47"/>
        <v>11.350053744177714</v>
      </c>
    </row>
    <row r="267" spans="1:9" s="19" customFormat="1" ht="15" customHeight="1" x14ac:dyDescent="0.2">
      <c r="A267" s="123" t="s">
        <v>168</v>
      </c>
    </row>
    <row r="268" spans="1:9" s="19" customFormat="1" ht="10.199999999999999" customHeight="1" x14ac:dyDescent="0.2"/>
    <row r="269" spans="1:9" s="15" customFormat="1" ht="15" customHeight="1" x14ac:dyDescent="0.2">
      <c r="A269" s="122" t="s">
        <v>149</v>
      </c>
    </row>
    <row r="270" spans="1:9" s="19" customFormat="1" ht="16.8" customHeight="1" x14ac:dyDescent="0.2">
      <c r="A270" s="143"/>
      <c r="B270" s="144"/>
      <c r="C270" s="145"/>
      <c r="D270" s="16" t="s">
        <v>2</v>
      </c>
      <c r="E270" s="18" t="s">
        <v>2</v>
      </c>
      <c r="G270" s="64"/>
    </row>
    <row r="271" spans="1:9" s="19" customFormat="1" ht="15" customHeight="1" x14ac:dyDescent="0.2">
      <c r="A271" s="164" t="s">
        <v>25</v>
      </c>
      <c r="B271" s="149" t="s">
        <v>123</v>
      </c>
      <c r="C271" s="150"/>
      <c r="D271" s="32">
        <f>'１_市町村別対象者数'!C4</f>
        <v>5329</v>
      </c>
      <c r="E271" s="46">
        <f>D271/D271</f>
        <v>1</v>
      </c>
      <c r="G271" s="64"/>
    </row>
    <row r="272" spans="1:9" s="19" customFormat="1" ht="15" customHeight="1" x14ac:dyDescent="0.2">
      <c r="A272" s="165"/>
      <c r="B272" s="151" t="s">
        <v>79</v>
      </c>
      <c r="C272" s="152"/>
      <c r="D272" s="34">
        <f>D271-D273</f>
        <v>53</v>
      </c>
      <c r="E272" s="48">
        <f>D272/D271</f>
        <v>9.9455807843873145E-3</v>
      </c>
      <c r="G272" s="64"/>
    </row>
    <row r="273" spans="1:7" s="19" customFormat="1" ht="15" customHeight="1" x14ac:dyDescent="0.2">
      <c r="A273" s="165"/>
      <c r="B273" s="153" t="s">
        <v>28</v>
      </c>
      <c r="C273" s="154"/>
      <c r="D273" s="36">
        <f>SUM(D274:D275)</f>
        <v>5276</v>
      </c>
      <c r="E273" s="50">
        <f>D273/D271</f>
        <v>0.99005441921561266</v>
      </c>
      <c r="G273" s="64"/>
    </row>
    <row r="274" spans="1:7" s="19" customFormat="1" ht="15" customHeight="1" x14ac:dyDescent="0.2">
      <c r="A274" s="165"/>
      <c r="B274" s="155" t="s">
        <v>119</v>
      </c>
      <c r="C274" s="156"/>
      <c r="D274" s="38">
        <v>5228</v>
      </c>
      <c r="E274" s="52">
        <f>D274/D273</f>
        <v>0.9909021986353298</v>
      </c>
      <c r="G274" s="64"/>
    </row>
    <row r="275" spans="1:7" s="19" customFormat="1" ht="15" customHeight="1" x14ac:dyDescent="0.2">
      <c r="A275" s="166"/>
      <c r="B275" s="159" t="s">
        <v>10</v>
      </c>
      <c r="C275" s="160"/>
      <c r="D275" s="44">
        <v>48</v>
      </c>
      <c r="E275" s="58">
        <f>D275/D273</f>
        <v>9.0978013646702046E-3</v>
      </c>
      <c r="G275" s="64"/>
    </row>
    <row r="276" spans="1:7" ht="15" customHeight="1" x14ac:dyDescent="0.2">
      <c r="A276" s="123" t="s">
        <v>155</v>
      </c>
    </row>
    <row r="277" spans="1:7" ht="15" customHeight="1" x14ac:dyDescent="0.2">
      <c r="A277" s="123" t="s">
        <v>156</v>
      </c>
    </row>
  </sheetData>
  <mergeCells count="231">
    <mergeCell ref="A270:C270"/>
    <mergeCell ref="A271:A275"/>
    <mergeCell ref="B271:C271"/>
    <mergeCell ref="B272:C272"/>
    <mergeCell ref="B273:C273"/>
    <mergeCell ref="B274:C274"/>
    <mergeCell ref="B275:C275"/>
    <mergeCell ref="B262:C262"/>
    <mergeCell ref="D262:E262"/>
    <mergeCell ref="F262:G262"/>
    <mergeCell ref="A251:A255"/>
    <mergeCell ref="B251:C251"/>
    <mergeCell ref="B252:C252"/>
    <mergeCell ref="B253:C253"/>
    <mergeCell ref="B254:C254"/>
    <mergeCell ref="B255:C255"/>
    <mergeCell ref="A246:A250"/>
    <mergeCell ref="B246:C246"/>
    <mergeCell ref="B247:C247"/>
    <mergeCell ref="B248:C248"/>
    <mergeCell ref="B249:C249"/>
    <mergeCell ref="B250:C250"/>
    <mergeCell ref="A241:A245"/>
    <mergeCell ref="B241:C241"/>
    <mergeCell ref="B242:C242"/>
    <mergeCell ref="B243:C243"/>
    <mergeCell ref="B244:C244"/>
    <mergeCell ref="B245:C245"/>
    <mergeCell ref="A235:C235"/>
    <mergeCell ref="A236:A240"/>
    <mergeCell ref="B236:C236"/>
    <mergeCell ref="B237:C237"/>
    <mergeCell ref="B238:C238"/>
    <mergeCell ref="B239:C239"/>
    <mergeCell ref="B240:C240"/>
    <mergeCell ref="B227:C227"/>
    <mergeCell ref="D227:E227"/>
    <mergeCell ref="F227:G227"/>
    <mergeCell ref="A216:A220"/>
    <mergeCell ref="B216:C216"/>
    <mergeCell ref="B217:C217"/>
    <mergeCell ref="B218:C218"/>
    <mergeCell ref="B219:C219"/>
    <mergeCell ref="B220:C220"/>
    <mergeCell ref="A211:A215"/>
    <mergeCell ref="B211:C211"/>
    <mergeCell ref="B212:C212"/>
    <mergeCell ref="B213:C213"/>
    <mergeCell ref="B214:C214"/>
    <mergeCell ref="B215:C215"/>
    <mergeCell ref="A206:A210"/>
    <mergeCell ref="B206:C206"/>
    <mergeCell ref="B207:C207"/>
    <mergeCell ref="B208:C208"/>
    <mergeCell ref="B209:C209"/>
    <mergeCell ref="B210:C210"/>
    <mergeCell ref="A200:C200"/>
    <mergeCell ref="A201:A205"/>
    <mergeCell ref="B201:C201"/>
    <mergeCell ref="B202:C202"/>
    <mergeCell ref="B203:C203"/>
    <mergeCell ref="B204:C204"/>
    <mergeCell ref="B205:C205"/>
    <mergeCell ref="B187:C187"/>
    <mergeCell ref="B195:C195"/>
    <mergeCell ref="D195:E195"/>
    <mergeCell ref="F195:G195"/>
    <mergeCell ref="B175:C175"/>
    <mergeCell ref="B176:C176"/>
    <mergeCell ref="B177:C177"/>
    <mergeCell ref="B178:C178"/>
    <mergeCell ref="A182:C182"/>
    <mergeCell ref="A183:A187"/>
    <mergeCell ref="B183:C183"/>
    <mergeCell ref="B184:C184"/>
    <mergeCell ref="B185:C185"/>
    <mergeCell ref="B186:C186"/>
    <mergeCell ref="B166:C166"/>
    <mergeCell ref="B167:C167"/>
    <mergeCell ref="A168:A178"/>
    <mergeCell ref="B168:C168"/>
    <mergeCell ref="B169:C169"/>
    <mergeCell ref="B170:C170"/>
    <mergeCell ref="B171:C171"/>
    <mergeCell ref="B172:C172"/>
    <mergeCell ref="B173:C173"/>
    <mergeCell ref="B174:C174"/>
    <mergeCell ref="A157:A167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A156:C156"/>
    <mergeCell ref="B139:C139"/>
    <mergeCell ref="B140:C140"/>
    <mergeCell ref="B141:C141"/>
    <mergeCell ref="A142:A152"/>
    <mergeCell ref="B142:C142"/>
    <mergeCell ref="B143:C143"/>
    <mergeCell ref="B144:C144"/>
    <mergeCell ref="B145:C145"/>
    <mergeCell ref="B146:C146"/>
    <mergeCell ref="B147:C147"/>
    <mergeCell ref="A130:C130"/>
    <mergeCell ref="A131:A141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A121:A126"/>
    <mergeCell ref="B121:C121"/>
    <mergeCell ref="B122:C122"/>
    <mergeCell ref="B123:C123"/>
    <mergeCell ref="B124:C124"/>
    <mergeCell ref="B125:C125"/>
    <mergeCell ref="B126:C126"/>
    <mergeCell ref="A114:C114"/>
    <mergeCell ref="A115:A120"/>
    <mergeCell ref="B115:C115"/>
    <mergeCell ref="B116:C116"/>
    <mergeCell ref="B117:C117"/>
    <mergeCell ref="B118:C118"/>
    <mergeCell ref="B119:C119"/>
    <mergeCell ref="B120:C120"/>
    <mergeCell ref="A102:A108"/>
    <mergeCell ref="B102:C102"/>
    <mergeCell ref="B103:C103"/>
    <mergeCell ref="B104:C104"/>
    <mergeCell ref="B105:C105"/>
    <mergeCell ref="B106:C106"/>
    <mergeCell ref="B107:C107"/>
    <mergeCell ref="B108:C108"/>
    <mergeCell ref="A94:C94"/>
    <mergeCell ref="A95:A101"/>
    <mergeCell ref="B95:C95"/>
    <mergeCell ref="B96:C96"/>
    <mergeCell ref="B97:C97"/>
    <mergeCell ref="B98:C98"/>
    <mergeCell ref="B99:C99"/>
    <mergeCell ref="B100:C100"/>
    <mergeCell ref="B101:C101"/>
    <mergeCell ref="A86:A90"/>
    <mergeCell ref="B86:C86"/>
    <mergeCell ref="B87:C87"/>
    <mergeCell ref="B88:C88"/>
    <mergeCell ref="B89:C89"/>
    <mergeCell ref="B90:C90"/>
    <mergeCell ref="B74:C74"/>
    <mergeCell ref="B75:C75"/>
    <mergeCell ref="A80:C80"/>
    <mergeCell ref="A81:A85"/>
    <mergeCell ref="B81:C81"/>
    <mergeCell ref="B82:C82"/>
    <mergeCell ref="B83:C83"/>
    <mergeCell ref="B84:C84"/>
    <mergeCell ref="B85:C85"/>
    <mergeCell ref="A65:C65"/>
    <mergeCell ref="A66:A75"/>
    <mergeCell ref="B66:C66"/>
    <mergeCell ref="B67:C67"/>
    <mergeCell ref="B68:C68"/>
    <mergeCell ref="B69:C69"/>
    <mergeCell ref="B70:C70"/>
    <mergeCell ref="B71:C71"/>
    <mergeCell ref="B72:C72"/>
    <mergeCell ref="B73:C73"/>
    <mergeCell ref="A55:C55"/>
    <mergeCell ref="A56:A60"/>
    <mergeCell ref="B56:C56"/>
    <mergeCell ref="B57:C57"/>
    <mergeCell ref="B58:C58"/>
    <mergeCell ref="B59:C59"/>
    <mergeCell ref="B60:C60"/>
    <mergeCell ref="A45:A51"/>
    <mergeCell ref="B45:C45"/>
    <mergeCell ref="B46:C46"/>
    <mergeCell ref="B47:C47"/>
    <mergeCell ref="B48:C48"/>
    <mergeCell ref="B49:C49"/>
    <mergeCell ref="B50:C50"/>
    <mergeCell ref="B51:C51"/>
    <mergeCell ref="A37:C37"/>
    <mergeCell ref="A38:A44"/>
    <mergeCell ref="B38:C38"/>
    <mergeCell ref="B39:C39"/>
    <mergeCell ref="B40:C40"/>
    <mergeCell ref="B41:C41"/>
    <mergeCell ref="B42:C42"/>
    <mergeCell ref="B43:C43"/>
    <mergeCell ref="B44:C44"/>
    <mergeCell ref="A28:A33"/>
    <mergeCell ref="B28:C28"/>
    <mergeCell ref="B29:C29"/>
    <mergeCell ref="B30:C30"/>
    <mergeCell ref="B31:C31"/>
    <mergeCell ref="B32:C32"/>
    <mergeCell ref="B33:C33"/>
    <mergeCell ref="B13:C13"/>
    <mergeCell ref="B14:B16"/>
    <mergeCell ref="A21:C21"/>
    <mergeCell ref="A22:A27"/>
    <mergeCell ref="B22:C22"/>
    <mergeCell ref="B23:C23"/>
    <mergeCell ref="B24:C24"/>
    <mergeCell ref="B25:C25"/>
    <mergeCell ref="B26:C26"/>
    <mergeCell ref="B27:C27"/>
    <mergeCell ref="A4:C4"/>
    <mergeCell ref="A5:A16"/>
    <mergeCell ref="B5:C5"/>
    <mergeCell ref="B6:C6"/>
    <mergeCell ref="B7:C7"/>
    <mergeCell ref="B8:C8"/>
    <mergeCell ref="B9:C9"/>
    <mergeCell ref="B10:C10"/>
    <mergeCell ref="B11:C11"/>
    <mergeCell ref="B12:C12"/>
  </mergeCells>
  <phoneticPr fontId="2"/>
  <pageMargins left="0.98425196850393704" right="0.39370078740157483" top="0.78740157480314965" bottom="0.78740157480314965" header="0.31496062992125984" footer="0.31496062992125984"/>
  <pageSetup paperSize="9" firstPageNumber="25" fitToHeight="0" orientation="portrait" useFirstPageNumber="1" r:id="rId1"/>
  <headerFooter>
    <oddHeader>&amp;R&amp;10&amp;KC0C0C0
&amp;9&amp;K01+034Ⅲ　データ編２_項目別集計（R5）</oddHeader>
    <oddFooter>&amp;C&amp;P</oddFooter>
  </headerFooter>
  <rowBreaks count="6" manualBreakCount="6">
    <brk id="52" max="8" man="1"/>
    <brk id="92" max="8" man="1"/>
    <brk id="128" max="8" man="1"/>
    <brk id="180" max="8" man="1"/>
    <brk id="198" max="8" man="1"/>
    <brk id="23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Ⅲ_データ編（表紙）</vt:lpstr>
      <vt:lpstr>１_市町村別対象者数</vt:lpstr>
      <vt:lpstr>２_項目別集計</vt:lpstr>
      <vt:lpstr>'１_市町村別対象者数'!Print_Area</vt:lpstr>
      <vt:lpstr>'２_項目別集計'!Print_Area</vt:lpstr>
      <vt:lpstr>'Ⅲ_データ編（表紙）'!Print_Area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岩手県環境保健研究センター</dc:creator>
  <cp:lastModifiedBy>岩手県環境保健研究センター</cp:lastModifiedBy>
  <cp:lastPrinted>2024-12-20T01:06:38Z</cp:lastPrinted>
  <dcterms:created xsi:type="dcterms:W3CDTF">2019-01-10T04:56:23Z</dcterms:created>
  <dcterms:modified xsi:type="dcterms:W3CDTF">2024-12-20T02:22:58Z</dcterms:modified>
</cp:coreProperties>
</file>