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3.137\経営総務室サーバ\04 経営企画担当\15令和６年度\310_地域貢献\02 クリーンエネルギー導入支援事業\31 R7募集\01 手引き等更新・公募\04 要綱・要領・手引（確定版）\"/>
    </mc:Choice>
  </mc:AlternateContent>
  <bookViews>
    <workbookView xWindow="0" yWindow="0" windowWidth="23040" windowHeight="8736"/>
  </bookViews>
  <sheets>
    <sheet name="導入効果評価シート " sheetId="26" r:id="rId1"/>
    <sheet name="別紙１　削減電力量見込計算シート" sheetId="17" r:id="rId2"/>
    <sheet name="参考１　電力削減効果の算出について" sheetId="28" r:id="rId3"/>
  </sheets>
  <definedNames>
    <definedName name="_xlnm._FilterDatabase" localSheetId="1" hidden="1">'別紙１　削減電力量見込計算シート'!$B$13:$I$27</definedName>
    <definedName name="_xlnm.Print_Area" localSheetId="2">'参考１　電力削減効果の算出について'!$A$1:$L$106</definedName>
    <definedName name="_xlnm.Print_Area" localSheetId="0">'導入効果評価シート '!$A$1:$X$13</definedName>
    <definedName name="_xlnm.Print_Area" localSheetId="1">'別紙１　削減電力量見込計算シート'!$A$1:$J$41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7" l="1"/>
  <c r="R5" i="26" l="1"/>
  <c r="G7" i="17" l="1"/>
  <c r="W9" i="26"/>
  <c r="I9" i="26"/>
  <c r="W8" i="26"/>
  <c r="T8" i="26"/>
  <c r="W7" i="26"/>
  <c r="T7" i="26"/>
  <c r="H31" i="17" l="1"/>
  <c r="H32" i="17"/>
  <c r="H33" i="17"/>
  <c r="H34" i="17"/>
  <c r="H35" i="17"/>
  <c r="H36" i="17"/>
  <c r="H37" i="17"/>
  <c r="H38" i="17"/>
  <c r="H39" i="17"/>
  <c r="H30" i="17"/>
  <c r="H17" i="17"/>
  <c r="H18" i="17"/>
  <c r="H19" i="17"/>
  <c r="H20" i="17"/>
  <c r="H21" i="17"/>
  <c r="H22" i="17"/>
  <c r="H23" i="17"/>
  <c r="H24" i="17"/>
  <c r="H25" i="17"/>
  <c r="I11" i="17" l="1"/>
  <c r="I7" i="17"/>
  <c r="I39" i="17" l="1"/>
  <c r="I38" i="17"/>
  <c r="I37" i="17"/>
  <c r="I36" i="17"/>
  <c r="I35" i="17"/>
  <c r="I34" i="17"/>
  <c r="I33" i="17"/>
  <c r="I32" i="17"/>
  <c r="I31" i="17"/>
  <c r="I30" i="17"/>
  <c r="I25" i="17"/>
  <c r="I24" i="17"/>
  <c r="I23" i="17"/>
  <c r="I22" i="17"/>
  <c r="I21" i="17"/>
  <c r="I20" i="17"/>
  <c r="I19" i="17"/>
  <c r="I18" i="17"/>
  <c r="I17" i="17"/>
  <c r="I16" i="17"/>
  <c r="I40" i="17" l="1"/>
  <c r="I26" i="17"/>
  <c r="G3" i="17" l="1"/>
  <c r="H6" i="26" s="1"/>
  <c r="W6" i="26" s="1"/>
  <c r="W10" i="26" l="1"/>
</calcChain>
</file>

<file path=xl/sharedStrings.xml><?xml version="1.0" encoding="utf-8"?>
<sst xmlns="http://schemas.openxmlformats.org/spreadsheetml/2006/main" count="234" uniqueCount="154">
  <si>
    <t>場所</t>
    <rPh sb="0" eb="2">
      <t>バショ</t>
    </rPh>
    <phoneticPr fontId="2"/>
  </si>
  <si>
    <t>型式</t>
    <rPh sb="0" eb="2">
      <t>カタシキ</t>
    </rPh>
    <phoneticPr fontId="2"/>
  </si>
  <si>
    <t>種別</t>
    <rPh sb="0" eb="2">
      <t>シュベツ</t>
    </rPh>
    <phoneticPr fontId="2"/>
  </si>
  <si>
    <t>台数
（台）</t>
    <rPh sb="0" eb="2">
      <t>ダイスウ</t>
    </rPh>
    <rPh sb="4" eb="5">
      <t>ダイ</t>
    </rPh>
    <phoneticPr fontId="2"/>
  </si>
  <si>
    <t>灯数
（灯/台）</t>
    <rPh sb="0" eb="2">
      <t>トウスウ</t>
    </rPh>
    <rPh sb="4" eb="5">
      <t>ヒ</t>
    </rPh>
    <rPh sb="6" eb="7">
      <t>ダイ</t>
    </rPh>
    <phoneticPr fontId="2"/>
  </si>
  <si>
    <t>消費電力
（Ｗ/灯）</t>
    <rPh sb="0" eb="2">
      <t>ショウヒ</t>
    </rPh>
    <rPh sb="2" eb="4">
      <t>デンリョク</t>
    </rPh>
    <rPh sb="8" eb="9">
      <t>ヒ</t>
    </rPh>
    <phoneticPr fontId="2"/>
  </si>
  <si>
    <t>（１）既存の照明設備</t>
    <rPh sb="3" eb="5">
      <t>キゾン</t>
    </rPh>
    <rPh sb="6" eb="8">
      <t>ショウメイ</t>
    </rPh>
    <rPh sb="8" eb="10">
      <t>セツビ</t>
    </rPh>
    <phoneticPr fontId="2"/>
  </si>
  <si>
    <t>消費電力量
（kWh/年）</t>
    <rPh sb="0" eb="2">
      <t>ショウヒ</t>
    </rPh>
    <rPh sb="2" eb="4">
      <t>デンリョク</t>
    </rPh>
    <rPh sb="4" eb="5">
      <t>リョウ</t>
    </rPh>
    <rPh sb="11" eb="12">
      <t>ネン</t>
    </rPh>
    <phoneticPr fontId="2"/>
  </si>
  <si>
    <t>合計</t>
    <rPh sb="0" eb="2">
      <t>ゴウケイ</t>
    </rPh>
    <phoneticPr fontId="2"/>
  </si>
  <si>
    <t>（２）導入するＬＥＤ照明</t>
    <rPh sb="3" eb="5">
      <t>ドウニュウ</t>
    </rPh>
    <rPh sb="10" eb="12">
      <t>ショウメイ</t>
    </rPh>
    <phoneticPr fontId="2"/>
  </si>
  <si>
    <t>仕様場所</t>
  </si>
  <si>
    <t>点灯時間</t>
  </si>
  <si>
    <t>体育館・会議室</t>
  </si>
  <si>
    <t>事務所・工場（一般）・店舗</t>
  </si>
  <si>
    <t>工場（２交替）</t>
  </si>
  <si>
    <t>工場（全日操業）</t>
  </si>
  <si>
    <t>グラウンド</t>
  </si>
  <si>
    <t>道路</t>
  </si>
  <si>
    <t>住宅（居間）</t>
  </si>
  <si>
    <t>補助対象経費</t>
    <rPh sb="0" eb="2">
      <t>ホジョ</t>
    </rPh>
    <rPh sb="2" eb="4">
      <t>タイショウ</t>
    </rPh>
    <rPh sb="4" eb="6">
      <t>ケイヒ</t>
    </rPh>
    <phoneticPr fontId="4"/>
  </si>
  <si>
    <t>円</t>
    <rPh sb="0" eb="1">
      <t>エン</t>
    </rPh>
    <phoneticPr fontId="4"/>
  </si>
  <si>
    <t>補助申請額</t>
    <rPh sb="0" eb="2">
      <t>ホジョ</t>
    </rPh>
    <rPh sb="2" eb="5">
      <t>シンセイガク</t>
    </rPh>
    <phoneticPr fontId="4"/>
  </si>
  <si>
    <t>補助率</t>
    <rPh sb="0" eb="3">
      <t>ホジョリツ</t>
    </rPh>
    <phoneticPr fontId="4"/>
  </si>
  <si>
    <t>評価項目</t>
    <rPh sb="0" eb="2">
      <t>ヒョウカ</t>
    </rPh>
    <rPh sb="2" eb="4">
      <t>コウモク</t>
    </rPh>
    <phoneticPr fontId="4"/>
  </si>
  <si>
    <t>評価内容</t>
    <rPh sb="0" eb="2">
      <t>ヒョウカ</t>
    </rPh>
    <rPh sb="2" eb="4">
      <t>ナイヨウ</t>
    </rPh>
    <phoneticPr fontId="4"/>
  </si>
  <si>
    <t>得点</t>
    <rPh sb="0" eb="2">
      <t>トクテン</t>
    </rPh>
    <phoneticPr fontId="4"/>
  </si>
  <si>
    <t>kWh</t>
    <phoneticPr fontId="4"/>
  </si>
  <si>
    <t>(備考)</t>
    <rPh sb="1" eb="3">
      <t>ビコウ</t>
    </rPh>
    <phoneticPr fontId="4"/>
  </si>
  <si>
    <t>なし(0)</t>
    <phoneticPr fontId="4"/>
  </si>
  <si>
    <t>広報・チラシ</t>
    <rPh sb="0" eb="2">
      <t>コウホウ</t>
    </rPh>
    <phoneticPr fontId="4"/>
  </si>
  <si>
    <t>過去５年間の利用実績</t>
    <rPh sb="0" eb="2">
      <t>カコ</t>
    </rPh>
    <rPh sb="3" eb="5">
      <t>ネンカン</t>
    </rPh>
    <rPh sb="6" eb="10">
      <t>リヨウジッセキ</t>
    </rPh>
    <phoneticPr fontId="4"/>
  </si>
  <si>
    <t>基数
（基）</t>
    <rPh sb="0" eb="2">
      <t>キスウ</t>
    </rPh>
    <rPh sb="4" eb="5">
      <t>キ</t>
    </rPh>
    <phoneticPr fontId="2"/>
  </si>
  <si>
    <t>設備利用率
（％）</t>
    <rPh sb="0" eb="5">
      <t>セツビリヨウリツ</t>
    </rPh>
    <phoneticPr fontId="2"/>
  </si>
  <si>
    <t>定格出力
（kW）</t>
    <rPh sb="0" eb="4">
      <t>テイカクシュツリョク</t>
    </rPh>
    <phoneticPr fontId="2"/>
  </si>
  <si>
    <t>設備出力
（kW）</t>
    <rPh sb="0" eb="2">
      <t>セツビ</t>
    </rPh>
    <rPh sb="2" eb="4">
      <t>シュツリョク</t>
    </rPh>
    <phoneticPr fontId="2"/>
  </si>
  <si>
    <t>熱効率
（％）</t>
    <rPh sb="0" eb="3">
      <t>ネツコウリツ</t>
    </rPh>
    <phoneticPr fontId="2"/>
  </si>
  <si>
    <t>使用日数
（h/年）</t>
    <rPh sb="0" eb="2">
      <t>シヨウ</t>
    </rPh>
    <rPh sb="2" eb="4">
      <t>ニッスウ</t>
    </rPh>
    <rPh sb="8" eb="9">
      <t>ネン</t>
    </rPh>
    <phoneticPr fontId="2"/>
  </si>
  <si>
    <t>発電種別</t>
    <rPh sb="0" eb="4">
      <t>ハツデンシュベツ</t>
    </rPh>
    <phoneticPr fontId="2"/>
  </si>
  <si>
    <t>設備利用率</t>
    <rPh sb="0" eb="5">
      <t>セツビリヨウリツ</t>
    </rPh>
    <phoneticPr fontId="2"/>
  </si>
  <si>
    <t>太陽光発電</t>
    <rPh sb="0" eb="5">
      <t>タイヨウコウハツデン</t>
    </rPh>
    <phoneticPr fontId="2"/>
  </si>
  <si>
    <t>風力発電</t>
    <rPh sb="0" eb="4">
      <t>フウリョクハツデン</t>
    </rPh>
    <phoneticPr fontId="2"/>
  </si>
  <si>
    <t>バイオマス発電</t>
    <rPh sb="5" eb="7">
      <t>ハツデン</t>
    </rPh>
    <phoneticPr fontId="2"/>
  </si>
  <si>
    <t>水力発電</t>
    <rPh sb="0" eb="4">
      <t>スイリョクハツデン</t>
    </rPh>
    <phoneticPr fontId="2"/>
  </si>
  <si>
    <t>kWh</t>
    <phoneticPr fontId="2"/>
  </si>
  <si>
    <t>　</t>
  </si>
  <si>
    <t>　</t>
    <phoneticPr fontId="2"/>
  </si>
  <si>
    <t>使用時間
（h/年）</t>
    <rPh sb="0" eb="2">
      <t>シヨウ</t>
    </rPh>
    <rPh sb="2" eb="4">
      <t>ジカン</t>
    </rPh>
    <rPh sb="8" eb="9">
      <t>ネン</t>
    </rPh>
    <phoneticPr fontId="2"/>
  </si>
  <si>
    <t>3,600kWh以上：40点</t>
    <rPh sb="8" eb="10">
      <t>イジョウ</t>
    </rPh>
    <rPh sb="13" eb="14">
      <t>テン</t>
    </rPh>
    <phoneticPr fontId="2"/>
  </si>
  <si>
    <t>3,600kWhから60kWh減少するごとに１点減点</t>
    <rPh sb="15" eb="17">
      <t>ゲンショウ</t>
    </rPh>
    <rPh sb="23" eb="24">
      <t>テン</t>
    </rPh>
    <rPh sb="24" eb="26">
      <t>ゲンテン</t>
    </rPh>
    <phoneticPr fontId="2"/>
  </si>
  <si>
    <t>1,200kWh以下：０点</t>
    <rPh sb="8" eb="10">
      <t>イカ</t>
    </rPh>
    <rPh sb="12" eb="13">
      <t>テン</t>
    </rPh>
    <phoneticPr fontId="2"/>
  </si>
  <si>
    <t>評価点数
０～40点</t>
    <rPh sb="0" eb="4">
      <t>ヒョウカテンスウ</t>
    </rPh>
    <rPh sb="9" eb="10">
      <t>テン</t>
    </rPh>
    <phoneticPr fontId="2"/>
  </si>
  <si>
    <t>×</t>
    <phoneticPr fontId="4"/>
  </si>
  <si>
    <t>8,760
[h/年]</t>
    <rPh sb="9" eb="10">
      <t>ネン</t>
    </rPh>
    <phoneticPr fontId="4"/>
  </si>
  <si>
    <t>設備
利用率</t>
    <rPh sb="0" eb="2">
      <t>セツビ</t>
    </rPh>
    <rPh sb="3" eb="6">
      <t>リヨウリツ</t>
    </rPh>
    <phoneticPr fontId="4"/>
  </si>
  <si>
    <t>基数</t>
    <rPh sb="0" eb="2">
      <t>キスウ</t>
    </rPh>
    <phoneticPr fontId="4"/>
  </si>
  <si>
    <t>＝</t>
    <phoneticPr fontId="4"/>
  </si>
  <si>
    <t>発電設備導入による削減効果の考え方</t>
    <rPh sb="0" eb="2">
      <t>ハツデン</t>
    </rPh>
    <rPh sb="2" eb="4">
      <t>セツビ</t>
    </rPh>
    <rPh sb="4" eb="6">
      <t>ドウニュウ</t>
    </rPh>
    <rPh sb="9" eb="13">
      <t>サクゲンコウカ</t>
    </rPh>
    <rPh sb="14" eb="15">
      <t>カンガ</t>
    </rPh>
    <rPh sb="16" eb="17">
      <t>カタ</t>
    </rPh>
    <phoneticPr fontId="4"/>
  </si>
  <si>
    <t>補助事業が
実施されなかった場合
（既存設備の使用を想定）</t>
    <rPh sb="0" eb="4">
      <t>ホジョジギョウ</t>
    </rPh>
    <rPh sb="6" eb="8">
      <t>ジッシ</t>
    </rPh>
    <rPh sb="14" eb="16">
      <t>バアイ</t>
    </rPh>
    <rPh sb="18" eb="22">
      <t>キゾンセツビ</t>
    </rPh>
    <rPh sb="23" eb="25">
      <t>シヨウ</t>
    </rPh>
    <rPh sb="26" eb="28">
      <t>ソウテイ</t>
    </rPh>
    <phoneticPr fontId="4"/>
  </si>
  <si>
    <t>①施設全体のエネルギー使用量</t>
    <rPh sb="1" eb="5">
      <t>シセツゼンタイ</t>
    </rPh>
    <rPh sb="11" eb="14">
      <t>シヨウリョウ</t>
    </rPh>
    <phoneticPr fontId="4"/>
  </si>
  <si>
    <t>②再エネ発電設備の
エネルギー創出量</t>
    <rPh sb="1" eb="2">
      <t>サイ</t>
    </rPh>
    <rPh sb="4" eb="6">
      <t>ハツデン</t>
    </rPh>
    <rPh sb="6" eb="8">
      <t>セツビ</t>
    </rPh>
    <rPh sb="15" eb="17">
      <t>ソウシュツ</t>
    </rPh>
    <phoneticPr fontId="4"/>
  </si>
  <si>
    <t>エネルギー
使用量</t>
    <rPh sb="6" eb="9">
      <t>シヨウリョウ</t>
    </rPh>
    <phoneticPr fontId="4"/>
  </si>
  <si>
    <t>②再エネ発電設備の
エネルギー創出量</t>
    <rPh sb="1" eb="2">
      <t>サイ</t>
    </rPh>
    <rPh sb="4" eb="6">
      <t>ハツデン</t>
    </rPh>
    <rPh sb="6" eb="8">
      <t>セツビ</t>
    </rPh>
    <rPh sb="15" eb="17">
      <t>ソウシュツ</t>
    </rPh>
    <rPh sb="17" eb="18">
      <t>リョウ</t>
    </rPh>
    <phoneticPr fontId="4"/>
  </si>
  <si>
    <t>①既存設備のエネルギー使用量</t>
    <rPh sb="1" eb="5">
      <t>キゾンセツビ</t>
    </rPh>
    <rPh sb="11" eb="14">
      <t>シヨウリョウ</t>
    </rPh>
    <phoneticPr fontId="4"/>
  </si>
  <si>
    <t>熱効率[％]</t>
    <rPh sb="0" eb="3">
      <t>ネツコウリツ</t>
    </rPh>
    <phoneticPr fontId="4"/>
  </si>
  <si>
    <t>年間稼働時間</t>
    <rPh sb="0" eb="2">
      <t>ネンカン</t>
    </rPh>
    <rPh sb="2" eb="4">
      <t>カドウ</t>
    </rPh>
    <rPh sb="4" eb="6">
      <t>ジカン</t>
    </rPh>
    <phoneticPr fontId="4"/>
  </si>
  <si>
    <t>―</t>
    <phoneticPr fontId="4"/>
  </si>
  <si>
    <t>①既存設備の
エネルギー使用量</t>
    <rPh sb="1" eb="5">
      <t>キゾンセツビ</t>
    </rPh>
    <rPh sb="12" eb="15">
      <t>シヨウリョウ</t>
    </rPh>
    <phoneticPr fontId="4"/>
  </si>
  <si>
    <t>PR表示板材質</t>
    <rPh sb="2" eb="5">
      <t>ヒョウジバン</t>
    </rPh>
    <rPh sb="5" eb="7">
      <t>ザイシツ</t>
    </rPh>
    <phoneticPr fontId="4"/>
  </si>
  <si>
    <t>[内訳]</t>
    <rPh sb="1" eb="3">
      <t>ウチワケ</t>
    </rPh>
    <phoneticPr fontId="2"/>
  </si>
  <si>
    <t>１　発電設備</t>
    <rPh sb="2" eb="6">
      <t>ハツデンセツビ</t>
    </rPh>
    <phoneticPr fontId="2"/>
  </si>
  <si>
    <t>３　ＬＥＤ照明</t>
    <rPh sb="5" eb="7">
      <t>ショウメイ</t>
    </rPh>
    <phoneticPr fontId="2"/>
  </si>
  <si>
    <t>あり(15)</t>
    <phoneticPr fontId="4"/>
  </si>
  <si>
    <t>ア　発電設備</t>
    <rPh sb="2" eb="6">
      <t>ハツデンセツビ</t>
    </rPh>
    <phoneticPr fontId="2"/>
  </si>
  <si>
    <t>評価点の算出</t>
    <rPh sb="0" eb="3">
      <t>ヒョウカテン</t>
    </rPh>
    <rPh sb="4" eb="6">
      <t>サンシュツ</t>
    </rPh>
    <phoneticPr fontId="2"/>
  </si>
  <si>
    <t>【別表１】設備利用率は下表から、該当する発電設備の設備利用率を使用すること</t>
  </si>
  <si>
    <t>発電設備</t>
  </si>
  <si>
    <t>設備利用率</t>
  </si>
  <si>
    <t>太陽光発電</t>
  </si>
  <si>
    <t>風力発電</t>
  </si>
  <si>
    <t>バイオマス発電</t>
  </si>
  <si>
    <t>水力発電</t>
  </si>
  <si>
    <t>1,500（５時間／日）</t>
  </si>
  <si>
    <t>3,000（10時間／日）</t>
  </si>
  <si>
    <t>5,000（17時間／日）</t>
  </si>
  <si>
    <t>8,000（24時間／日）</t>
  </si>
  <si>
    <t>600　（３時間／日）</t>
  </si>
  <si>
    <t>4,000（11時間／日）</t>
  </si>
  <si>
    <t>2,000（5.5時間／日）</t>
  </si>
  <si>
    <t>仕様場所</t>
    <phoneticPr fontId="2"/>
  </si>
  <si>
    <t>②再エネ発電設備導入後の
施設のエネルギー使用量</t>
    <rPh sb="1" eb="2">
      <t>サイ</t>
    </rPh>
    <rPh sb="4" eb="6">
      <t>ハツデン</t>
    </rPh>
    <rPh sb="6" eb="8">
      <t>セツビ</t>
    </rPh>
    <rPh sb="8" eb="10">
      <t>ドウニュウ</t>
    </rPh>
    <rPh sb="10" eb="11">
      <t>ゴ</t>
    </rPh>
    <rPh sb="13" eb="15">
      <t>シセツ</t>
    </rPh>
    <rPh sb="21" eb="24">
      <t>シヨウリョウ</t>
    </rPh>
    <rPh sb="23" eb="24">
      <t>リョウ</t>
    </rPh>
    <phoneticPr fontId="4"/>
  </si>
  <si>
    <t>合計点</t>
  </si>
  <si>
    <t>岩手県企業局クリーンエネルギー導入支援事業設備等導入効果評価シート</t>
    <rPh sb="0" eb="6">
      <t>イワテケンキギョウキョク</t>
    </rPh>
    <rPh sb="15" eb="17">
      <t>ドウニュウ</t>
    </rPh>
    <rPh sb="17" eb="19">
      <t>シエン</t>
    </rPh>
    <rPh sb="19" eb="21">
      <t>ジギョウ</t>
    </rPh>
    <rPh sb="21" eb="23">
      <t>セツビ</t>
    </rPh>
    <rPh sb="23" eb="24">
      <t>トウ</t>
    </rPh>
    <rPh sb="24" eb="26">
      <t>ドウニュウ</t>
    </rPh>
    <rPh sb="26" eb="28">
      <t>コウカ</t>
    </rPh>
    <rPh sb="28" eb="30">
      <t>ヒョウカ</t>
    </rPh>
    <phoneticPr fontId="4"/>
  </si>
  <si>
    <t>２　熱利用設備等</t>
    <rPh sb="2" eb="3">
      <t>ネツ</t>
    </rPh>
    <rPh sb="3" eb="5">
      <t>リヨウ</t>
    </rPh>
    <rPh sb="5" eb="7">
      <t>セツビ</t>
    </rPh>
    <rPh sb="7" eb="8">
      <t>トウ</t>
    </rPh>
    <phoneticPr fontId="2"/>
  </si>
  <si>
    <t>屋内への設置又は対候性を有する仕様での作成を予定している(15)</t>
    <rPh sb="0" eb="2">
      <t>オクナイ</t>
    </rPh>
    <rPh sb="4" eb="6">
      <t>セッチ</t>
    </rPh>
    <rPh sb="6" eb="7">
      <t>マタ</t>
    </rPh>
    <rPh sb="8" eb="11">
      <t>タイコウセイ</t>
    </rPh>
    <rPh sb="12" eb="13">
      <t>ユウ</t>
    </rPh>
    <rPh sb="15" eb="17">
      <t>シヨウ</t>
    </rPh>
    <rPh sb="19" eb="21">
      <t>サクセイ</t>
    </rPh>
    <rPh sb="22" eb="24">
      <t>ヨテイ</t>
    </rPh>
    <phoneticPr fontId="4"/>
  </si>
  <si>
    <t>電力削減効果　
1　</t>
    <rPh sb="0" eb="2">
      <t>デンリョク</t>
    </rPh>
    <rPh sb="2" eb="6">
      <t>サクゲンコウカ</t>
    </rPh>
    <phoneticPr fontId="4"/>
  </si>
  <si>
    <t>ＰＲ効果　２</t>
    <rPh sb="2" eb="4">
      <t>コウカ</t>
    </rPh>
    <phoneticPr fontId="4"/>
  </si>
  <si>
    <t>その他
３</t>
    <rPh sb="2" eb="3">
      <t>タ</t>
    </rPh>
    <phoneticPr fontId="4"/>
  </si>
  <si>
    <t>様式１（要領第５（１）関係）</t>
    <rPh sb="0" eb="2">
      <t>ヨウシキ</t>
    </rPh>
    <rPh sb="4" eb="6">
      <t>ヨウリョウ</t>
    </rPh>
    <rPh sb="6" eb="7">
      <t>ダイ</t>
    </rPh>
    <rPh sb="11" eb="13">
      <t>カンケイ</t>
    </rPh>
    <phoneticPr fontId="2"/>
  </si>
  <si>
    <t>https://jlma.or.jp/siryo/pdf/kokai/guideA139-2024.pdf</t>
    <phoneticPr fontId="2"/>
  </si>
  <si>
    <t>既存設備の出力
[kW]</t>
    <rPh sb="0" eb="4">
      <t>キゾンセツビ</t>
    </rPh>
    <rPh sb="5" eb="7">
      <t>シュツリョク</t>
    </rPh>
    <phoneticPr fontId="4"/>
  </si>
  <si>
    <t>導入設備の出力
[kW]</t>
    <rPh sb="0" eb="2">
      <t>ドウニュウ</t>
    </rPh>
    <rPh sb="2" eb="4">
      <t>セツビ</t>
    </rPh>
    <rPh sb="5" eb="7">
      <t>シュツリョク</t>
    </rPh>
    <phoneticPr fontId="4"/>
  </si>
  <si>
    <t>導入設備の定格出力
[kW]</t>
    <rPh sb="0" eb="4">
      <t>ドウニュウセツビ</t>
    </rPh>
    <rPh sb="5" eb="9">
      <t>テイカクシュツリョク</t>
    </rPh>
    <phoneticPr fontId="4"/>
  </si>
  <si>
    <t>導入設備の出力
[kW]</t>
    <rPh sb="0" eb="4">
      <t>ドウニュウセツビ</t>
    </rPh>
    <rPh sb="5" eb="7">
      <t>シュツリョク</t>
    </rPh>
    <phoneticPr fontId="4"/>
  </si>
  <si>
    <t>　※　補助見込額：補助対象経費に４分の３を掛けた額（ただし、500万円を上限とする）</t>
    <rPh sb="3" eb="8">
      <t>ホジョミコミガク</t>
    </rPh>
    <rPh sb="9" eb="15">
      <t>ホジョタイショウケイヒ</t>
    </rPh>
    <rPh sb="17" eb="18">
      <t>ブン</t>
    </rPh>
    <rPh sb="21" eb="22">
      <t>カ</t>
    </rPh>
    <rPh sb="24" eb="25">
      <t>ガク</t>
    </rPh>
    <rPh sb="33" eb="35">
      <t>マンエン</t>
    </rPh>
    <rPh sb="36" eb="38">
      <t>ジョウゲン</t>
    </rPh>
    <phoneticPr fontId="2"/>
  </si>
  <si>
    <t>　※定格出力の明らかでない設備については、最大出力と最小出力の平均値を定格出力とする。</t>
    <phoneticPr fontId="2"/>
  </si>
  <si>
    <t>　※年間稼働時間については、以下のとおりと仮定する。</t>
    <phoneticPr fontId="2"/>
  </si>
  <si>
    <t>　※ただし、当該期間の導入施設の稼働状況に応じて日数を調整すること。</t>
    <phoneticPr fontId="2"/>
  </si>
  <si>
    <t>　　使用日数：5.5ヶ月（10月28日～４月14日）169日（冬期）</t>
    <phoneticPr fontId="2"/>
  </si>
  <si>
    <t>　　使用時間：９時間／１日</t>
    <phoneticPr fontId="2"/>
  </si>
  <si>
    <t>　　【出典：一般財団法人省エネルギーセンター　家庭の省エネ大辞典2012,p20省エネ効果の算出根拠】</t>
    <phoneticPr fontId="2"/>
  </si>
  <si>
    <t>　　　https://www.eccj.or.jp/dict/pdf/dict_all.pdf</t>
    <phoneticPr fontId="2"/>
  </si>
  <si>
    <t>https://www.enecho.meti.go.jp/committee/council/basic_policy_subcommittee/mitoshi/cost_wg/2021/data/08_06.pdf</t>
    <phoneticPr fontId="2"/>
  </si>
  <si>
    <t>【出典：総合資源エネルギー調査会 発電コスト検証ワーキンググループ(第８回会合 令和３年８月) 各電源の諸元一覧】</t>
    <phoneticPr fontId="2"/>
  </si>
  <si>
    <t>【別表２】年間稼働時間は下表から、該当する仕様場所の点灯時間を使用すること</t>
    <phoneticPr fontId="2"/>
  </si>
  <si>
    <t>イ　熱利用設備等</t>
    <rPh sb="2" eb="7">
      <t>ネツリヨウセツビ</t>
    </rPh>
    <rPh sb="7" eb="8">
      <t>トウ</t>
    </rPh>
    <phoneticPr fontId="2"/>
  </si>
  <si>
    <r>
      <t xml:space="preserve">使用時間
</t>
    </r>
    <r>
      <rPr>
        <sz val="9"/>
        <color theme="1"/>
        <rFont val="ＭＳ 明朝"/>
        <family val="1"/>
        <charset val="128"/>
      </rPr>
      <t>（8,760h/年）</t>
    </r>
    <rPh sb="0" eb="2">
      <t>シヨウ</t>
    </rPh>
    <rPh sb="2" eb="4">
      <t>ジカン</t>
    </rPh>
    <rPh sb="13" eb="14">
      <t>ネン</t>
    </rPh>
    <phoneticPr fontId="2"/>
  </si>
  <si>
    <r>
      <t xml:space="preserve">使用日数
</t>
    </r>
    <r>
      <rPr>
        <sz val="9"/>
        <color theme="1"/>
        <rFont val="ＭＳ 明朝"/>
        <family val="1"/>
        <charset val="128"/>
      </rPr>
      <t>（1,521h/年）</t>
    </r>
    <rPh sb="0" eb="2">
      <t>シヨウ</t>
    </rPh>
    <rPh sb="2" eb="4">
      <t>ニッスウ</t>
    </rPh>
    <rPh sb="13" eb="14">
      <t>ネン</t>
    </rPh>
    <phoneticPr fontId="2"/>
  </si>
  <si>
    <t>発電設備及び機器、熱利用設備及び機器、ＬＥＤ照明設備及び機器のそれぞれについて、</t>
    <phoneticPr fontId="2"/>
  </si>
  <si>
    <t>ＬＥＤ照明設備導入による削減効果の考え方</t>
    <rPh sb="3" eb="7">
      <t>ショウメイセツビ</t>
    </rPh>
    <rPh sb="7" eb="9">
      <t>ドウニュウ</t>
    </rPh>
    <rPh sb="12" eb="16">
      <t>サクゲンコウカ</t>
    </rPh>
    <rPh sb="17" eb="18">
      <t>カンガ</t>
    </rPh>
    <rPh sb="19" eb="20">
      <t>カタ</t>
    </rPh>
    <phoneticPr fontId="4"/>
  </si>
  <si>
    <r>
      <t>削減電力量</t>
    </r>
    <r>
      <rPr>
        <sz val="11"/>
        <rFont val="ＭＳ 明朝"/>
        <family val="1"/>
        <charset val="128"/>
      </rPr>
      <t xml:space="preserve">
(100万円当たり)</t>
    </r>
    <rPh sb="0" eb="5">
      <t>サクゲンデンリョクリョウ</t>
    </rPh>
    <rPh sb="10" eb="13">
      <t>マンエンア</t>
    </rPh>
    <phoneticPr fontId="4"/>
  </si>
  <si>
    <t>２</t>
    <phoneticPr fontId="2"/>
  </si>
  <si>
    <t>１</t>
    <phoneticPr fontId="2"/>
  </si>
  <si>
    <t>補助対象経費及び(別紙１)削減電力量見込計算シートに入力すると自動計算されます。
算出方法は「(参考１)電力削減効果の算出について」を参照。
(別紙１)削減電力量見込計算シートによる計算ができない設備の場合は、手動で入力のうえ、計算の根拠となる書類を添付すること。</t>
    <rPh sb="0" eb="4">
      <t>ホジョタイショウ</t>
    </rPh>
    <rPh sb="4" eb="6">
      <t>ケイヒ</t>
    </rPh>
    <rPh sb="6" eb="7">
      <t>オヨ</t>
    </rPh>
    <rPh sb="9" eb="11">
      <t>ベッシ</t>
    </rPh>
    <rPh sb="13" eb="18">
      <t>サクゲンデンリョクリョウ</t>
    </rPh>
    <rPh sb="18" eb="20">
      <t>ミコミ</t>
    </rPh>
    <rPh sb="20" eb="22">
      <t>ケイサン</t>
    </rPh>
    <rPh sb="26" eb="28">
      <t>ニュウリョク</t>
    </rPh>
    <rPh sb="31" eb="33">
      <t>ジドウ</t>
    </rPh>
    <rPh sb="33" eb="35">
      <t>ケイサン</t>
    </rPh>
    <rPh sb="41" eb="43">
      <t>サンシュツ</t>
    </rPh>
    <rPh sb="43" eb="45">
      <t>ホウホウ</t>
    </rPh>
    <rPh sb="48" eb="50">
      <t>サンコウ</t>
    </rPh>
    <rPh sb="52" eb="58">
      <t>デンリョクサクゲンコウカ</t>
    </rPh>
    <rPh sb="67" eb="69">
      <t>サンショウ</t>
    </rPh>
    <rPh sb="91" eb="93">
      <t>ケイサン</t>
    </rPh>
    <rPh sb="98" eb="100">
      <t>セツビ</t>
    </rPh>
    <rPh sb="101" eb="103">
      <t>バアイ</t>
    </rPh>
    <rPh sb="105" eb="107">
      <t>シュドウ</t>
    </rPh>
    <rPh sb="108" eb="110">
      <t>ニュウリョク</t>
    </rPh>
    <rPh sb="114" eb="116">
      <t>ケイサン</t>
    </rPh>
    <rPh sb="117" eb="119">
      <t>コンキョ</t>
    </rPh>
    <rPh sb="122" eb="124">
      <t>ショルイ</t>
    </rPh>
    <rPh sb="125" eb="127">
      <t>テンプ</t>
    </rPh>
    <phoneticPr fontId="4"/>
  </si>
  <si>
    <t>※　別紙１　削減電力量見込計算シートを添付のこと。</t>
    <rPh sb="2" eb="4">
      <t>ベッシ</t>
    </rPh>
    <rPh sb="6" eb="8">
      <t>サクゲン</t>
    </rPh>
    <rPh sb="8" eb="10">
      <t>デンリョク</t>
    </rPh>
    <rPh sb="10" eb="11">
      <t>リョウ</t>
    </rPh>
    <rPh sb="11" eb="13">
      <t>ミコミ</t>
    </rPh>
    <rPh sb="13" eb="15">
      <t>ケイサン</t>
    </rPh>
    <rPh sb="19" eb="21">
      <t>テンプ</t>
    </rPh>
    <phoneticPr fontId="2"/>
  </si>
  <si>
    <r>
      <t>削減電力量</t>
    </r>
    <r>
      <rPr>
        <sz val="11"/>
        <rFont val="游ゴシック"/>
        <family val="3"/>
        <charset val="128"/>
        <scheme val="minor"/>
      </rPr>
      <t>見込計算シート</t>
    </r>
    <rPh sb="0" eb="5">
      <t>サクゲンデンリョクリョウ</t>
    </rPh>
    <rPh sb="5" eb="7">
      <t>ミコミ</t>
    </rPh>
    <rPh sb="7" eb="9">
      <t>ケイサン</t>
    </rPh>
    <phoneticPr fontId="2"/>
  </si>
  <si>
    <t>削減電力量見込</t>
    <rPh sb="0" eb="5">
      <t>サクゲンデンリョクリョウ</t>
    </rPh>
    <rPh sb="5" eb="7">
      <t>ミコミ</t>
    </rPh>
    <phoneticPr fontId="2"/>
  </si>
  <si>
    <t>電力削減効果の算出について</t>
    <rPh sb="0" eb="6">
      <t>デンリョクサクゲンコウカ</t>
    </rPh>
    <phoneticPr fontId="2"/>
  </si>
  <si>
    <t>評価指標数値（削減電力量（100万円あたり））の算出</t>
    <rPh sb="2" eb="4">
      <t>シヒョウ</t>
    </rPh>
    <rPh sb="4" eb="6">
      <t>スウチ</t>
    </rPh>
    <rPh sb="7" eb="12">
      <t>サクゲンデンリョクリョウ</t>
    </rPh>
    <rPh sb="16" eb="18">
      <t>マンエン</t>
    </rPh>
    <phoneticPr fontId="2"/>
  </si>
  <si>
    <t>下記ア・イ・ウの計算手順に従い、評価指標数値（削減電力量（100万円あたり））を算出する。</t>
    <phoneticPr fontId="2"/>
  </si>
  <si>
    <t>１で算出した評価指標数値（削減電力量（100万円あたり））を下表により換算する。</t>
    <rPh sb="2" eb="4">
      <t>サンシュツ</t>
    </rPh>
    <rPh sb="6" eb="8">
      <t>ヒョウカ</t>
    </rPh>
    <rPh sb="8" eb="10">
      <t>シヒョウ</t>
    </rPh>
    <rPh sb="10" eb="12">
      <t>スウチ</t>
    </rPh>
    <rPh sb="13" eb="18">
      <t>サクゲンデンリョクリョウ</t>
    </rPh>
    <rPh sb="22" eb="24">
      <t>マンエン</t>
    </rPh>
    <rPh sb="30" eb="32">
      <t>カヒョウ</t>
    </rPh>
    <rPh sb="35" eb="37">
      <t>カンサン</t>
    </rPh>
    <phoneticPr fontId="2"/>
  </si>
  <si>
    <t>補助事業により
発電設備を導入した場合</t>
    <rPh sb="0" eb="4">
      <t>ホジョジギョウ</t>
    </rPh>
    <rPh sb="8" eb="10">
      <t>ハツデン</t>
    </rPh>
    <rPh sb="10" eb="12">
      <t>セツビ</t>
    </rPh>
    <rPh sb="13" eb="15">
      <t>ドウニュウ</t>
    </rPh>
    <rPh sb="17" eb="19">
      <t>バアイ</t>
    </rPh>
    <phoneticPr fontId="4"/>
  </si>
  <si>
    <t>削減
電力量
見込</t>
    <rPh sb="0" eb="2">
      <t>サクゲン</t>
    </rPh>
    <rPh sb="3" eb="5">
      <t>デンリョク</t>
    </rPh>
    <rPh sb="5" eb="6">
      <t>リョウ</t>
    </rPh>
    <rPh sb="7" eb="9">
      <t>ミコミ</t>
    </rPh>
    <phoneticPr fontId="4"/>
  </si>
  <si>
    <t>削減電力量見込
[kWh]</t>
    <rPh sb="0" eb="2">
      <t>サクゲン</t>
    </rPh>
    <rPh sb="2" eb="5">
      <t>デンリョクリョウ</t>
    </rPh>
    <rPh sb="5" eb="7">
      <t>ミコミ</t>
    </rPh>
    <phoneticPr fontId="4"/>
  </si>
  <si>
    <t>①　導入による削減電力量見込</t>
    <rPh sb="2" eb="4">
      <t>ドウニュウ</t>
    </rPh>
    <rPh sb="7" eb="9">
      <t>サクゲン</t>
    </rPh>
    <rPh sb="9" eb="11">
      <t>デンリョク</t>
    </rPh>
    <rPh sb="11" eb="12">
      <t>リョウ</t>
    </rPh>
    <rPh sb="12" eb="14">
      <t>ミコミ</t>
    </rPh>
    <phoneticPr fontId="2"/>
  </si>
  <si>
    <t>　次の式に基づき、削減電力量見込を算出。（設備利用率については、別表１を参照）</t>
    <rPh sb="1" eb="2">
      <t>ツギ</t>
    </rPh>
    <rPh sb="3" eb="4">
      <t>シキ</t>
    </rPh>
    <rPh sb="5" eb="6">
      <t>モト</t>
    </rPh>
    <rPh sb="9" eb="11">
      <t>サクゲン</t>
    </rPh>
    <rPh sb="11" eb="13">
      <t>デンリョク</t>
    </rPh>
    <rPh sb="13" eb="14">
      <t>リョウ</t>
    </rPh>
    <rPh sb="14" eb="16">
      <t>ミコミ</t>
    </rPh>
    <rPh sb="17" eb="19">
      <t>サンシュツ</t>
    </rPh>
    <rPh sb="21" eb="26">
      <t>セツビリヨウリツ</t>
    </rPh>
    <rPh sb="32" eb="34">
      <t>ベッピョウ</t>
    </rPh>
    <rPh sb="36" eb="38">
      <t>サンショウ</t>
    </rPh>
    <phoneticPr fontId="2"/>
  </si>
  <si>
    <t>②　評価指標数値（削減電力量（100万円あたり））算出</t>
    <rPh sb="2" eb="8">
      <t>ヒョウカシヒョウスウチ</t>
    </rPh>
    <rPh sb="25" eb="27">
      <t>サンシュツ</t>
    </rPh>
    <phoneticPr fontId="2"/>
  </si>
  <si>
    <t>　①で算出した削減電力量見込を補助見込額で割り、100万円を掛ける</t>
    <rPh sb="3" eb="5">
      <t>サンシュツ</t>
    </rPh>
    <rPh sb="7" eb="9">
      <t>サクゲン</t>
    </rPh>
    <rPh sb="9" eb="11">
      <t>デンリョク</t>
    </rPh>
    <rPh sb="11" eb="12">
      <t>リョウ</t>
    </rPh>
    <rPh sb="12" eb="14">
      <t>ミコミ</t>
    </rPh>
    <rPh sb="15" eb="20">
      <t>ホジョミコミガク</t>
    </rPh>
    <rPh sb="21" eb="22">
      <t>ワ</t>
    </rPh>
    <rPh sb="27" eb="29">
      <t>マンエン</t>
    </rPh>
    <rPh sb="30" eb="31">
      <t>カ</t>
    </rPh>
    <phoneticPr fontId="2"/>
  </si>
  <si>
    <t>　①÷補助見込額×1,000,000＝評価指標数値（削減電力量（100万円あたり））</t>
    <rPh sb="3" eb="8">
      <t>ホジョミコミガク</t>
    </rPh>
    <rPh sb="19" eb="21">
      <t>ヒョウカ</t>
    </rPh>
    <rPh sb="21" eb="23">
      <t>シヒョウ</t>
    </rPh>
    <rPh sb="23" eb="25">
      <t>スウチ</t>
    </rPh>
    <phoneticPr fontId="2"/>
  </si>
  <si>
    <t>熱利用設備等導入による削減効果の考え方</t>
    <rPh sb="0" eb="3">
      <t>ネツリヨウ</t>
    </rPh>
    <rPh sb="3" eb="5">
      <t>セツビ</t>
    </rPh>
    <rPh sb="5" eb="6">
      <t>トウ</t>
    </rPh>
    <rPh sb="6" eb="8">
      <t>ドウニュウ</t>
    </rPh>
    <rPh sb="11" eb="15">
      <t>サクゲンコウカ</t>
    </rPh>
    <rPh sb="16" eb="17">
      <t>カンガ</t>
    </rPh>
    <rPh sb="18" eb="19">
      <t>カタ</t>
    </rPh>
    <phoneticPr fontId="4"/>
  </si>
  <si>
    <t>補助事業により
熱利用設備等を導入した場合</t>
    <rPh sb="0" eb="4">
      <t>ホジョジギョウ</t>
    </rPh>
    <rPh sb="8" eb="11">
      <t>ネツリヨウ</t>
    </rPh>
    <rPh sb="11" eb="13">
      <t>セツビ</t>
    </rPh>
    <rPh sb="13" eb="14">
      <t>トウ</t>
    </rPh>
    <rPh sb="15" eb="17">
      <t>ドウニュウ</t>
    </rPh>
    <rPh sb="19" eb="21">
      <t>バアイ</t>
    </rPh>
    <phoneticPr fontId="4"/>
  </si>
  <si>
    <t>②再エネ熱利用設備等の
エネルギー創出量</t>
    <rPh sb="1" eb="2">
      <t>サイ</t>
    </rPh>
    <rPh sb="4" eb="7">
      <t>ネツリヨウ</t>
    </rPh>
    <rPh sb="7" eb="9">
      <t>セツビ</t>
    </rPh>
    <rPh sb="9" eb="10">
      <t>トウ</t>
    </rPh>
    <rPh sb="17" eb="19">
      <t>ソウシュツ</t>
    </rPh>
    <phoneticPr fontId="4"/>
  </si>
  <si>
    <t>②再エネ熱利用設備等の
エネルギー創出量</t>
    <rPh sb="1" eb="2">
      <t>サイ</t>
    </rPh>
    <rPh sb="4" eb="7">
      <t>ネツリヨウ</t>
    </rPh>
    <rPh sb="7" eb="9">
      <t>セツビ</t>
    </rPh>
    <rPh sb="9" eb="10">
      <t>トウ</t>
    </rPh>
    <rPh sb="17" eb="19">
      <t>ソウシュツ</t>
    </rPh>
    <rPh sb="19" eb="20">
      <t>リョウ</t>
    </rPh>
    <phoneticPr fontId="4"/>
  </si>
  <si>
    <t>　次の式に基づき、削減電力量見込を算出。</t>
    <phoneticPr fontId="2"/>
  </si>
  <si>
    <t>②　評価指標数値（削減電力量（100万円あたり））の算出</t>
    <rPh sb="2" eb="8">
      <t>ヒョウカシヒョウスウチ</t>
    </rPh>
    <rPh sb="26" eb="28">
      <t>サンシュツ</t>
    </rPh>
    <phoneticPr fontId="2"/>
  </si>
  <si>
    <t>　①で算出した削減電力量見込を補助見込額で割り、100万円を掛ける</t>
    <rPh sb="3" eb="5">
      <t>サンシュツ</t>
    </rPh>
    <rPh sb="15" eb="20">
      <t>ホジョミコミガク</t>
    </rPh>
    <rPh sb="21" eb="22">
      <t>ワ</t>
    </rPh>
    <rPh sb="27" eb="29">
      <t>マンエン</t>
    </rPh>
    <rPh sb="30" eb="31">
      <t>カ</t>
    </rPh>
    <phoneticPr fontId="2"/>
  </si>
  <si>
    <t>ウ　ＬＥＤ照明設備</t>
    <rPh sb="5" eb="7">
      <t>ショウメイ</t>
    </rPh>
    <rPh sb="7" eb="9">
      <t>セツビ</t>
    </rPh>
    <phoneticPr fontId="2"/>
  </si>
  <si>
    <t>補助事業により
ＬＥＤ照明設備を導入した場合</t>
    <rPh sb="0" eb="4">
      <t>ホジョジギョウ</t>
    </rPh>
    <rPh sb="11" eb="13">
      <t>ショウメイ</t>
    </rPh>
    <rPh sb="13" eb="15">
      <t>セツビ</t>
    </rPh>
    <rPh sb="16" eb="18">
      <t>ドウニュウ</t>
    </rPh>
    <rPh sb="20" eb="22">
      <t>バアイ</t>
    </rPh>
    <phoneticPr fontId="4"/>
  </si>
  <si>
    <t>②ＬＥＤ照明設備の
エネルギー使用量</t>
    <rPh sb="4" eb="6">
      <t>ショウメイ</t>
    </rPh>
    <rPh sb="6" eb="8">
      <t>セツビ</t>
    </rPh>
    <phoneticPr fontId="4"/>
  </si>
  <si>
    <t>削減電力量見込</t>
    <rPh sb="0" eb="2">
      <t>サクゲン</t>
    </rPh>
    <rPh sb="2" eb="4">
      <t>デンリョク</t>
    </rPh>
    <rPh sb="4" eb="5">
      <t>リョウ</t>
    </rPh>
    <rPh sb="5" eb="7">
      <t>ミコミ</t>
    </rPh>
    <phoneticPr fontId="4"/>
  </si>
  <si>
    <t>②ＬＥＤ照明設備の
エネルギー使用量</t>
    <rPh sb="4" eb="6">
      <t>ショウメイ</t>
    </rPh>
    <rPh sb="6" eb="8">
      <t>セツビ</t>
    </rPh>
    <rPh sb="15" eb="18">
      <t>シヨウリョウ</t>
    </rPh>
    <phoneticPr fontId="4"/>
  </si>
  <si>
    <t>　次の式に基づき、削減電力量見込を算出。（年間稼働時間については別表２を参照）</t>
    <phoneticPr fontId="2"/>
  </si>
  <si>
    <t>　　　　　なお、該当する仕様場所がない場合は、年間稼働時間が実態に最も近い仕様場所を選定すること（計算の根拠となる書類も添付すること）</t>
    <rPh sb="8" eb="10">
      <t>ガイトウ</t>
    </rPh>
    <rPh sb="12" eb="14">
      <t>シヨウ</t>
    </rPh>
    <rPh sb="14" eb="16">
      <t>バショ</t>
    </rPh>
    <rPh sb="19" eb="21">
      <t>バアイ</t>
    </rPh>
    <rPh sb="23" eb="25">
      <t>ネンカン</t>
    </rPh>
    <rPh sb="25" eb="27">
      <t>カドウ</t>
    </rPh>
    <rPh sb="27" eb="29">
      <t>ジカン</t>
    </rPh>
    <rPh sb="30" eb="32">
      <t>ジッタイ</t>
    </rPh>
    <rPh sb="33" eb="34">
      <t>モット</t>
    </rPh>
    <rPh sb="35" eb="36">
      <t>チカ</t>
    </rPh>
    <rPh sb="37" eb="39">
      <t>シヨウ</t>
    </rPh>
    <rPh sb="39" eb="41">
      <t>バショ</t>
    </rPh>
    <rPh sb="42" eb="44">
      <t>センテイ</t>
    </rPh>
    <rPh sb="49" eb="51">
      <t>ケイサン</t>
    </rPh>
    <rPh sb="52" eb="54">
      <t>コンキョ</t>
    </rPh>
    <rPh sb="57" eb="59">
      <t>ショルイ</t>
    </rPh>
    <rPh sb="60" eb="62">
      <t>テンプ</t>
    </rPh>
    <phoneticPr fontId="2"/>
  </si>
  <si>
    <t>【出典：一般社団法人　日本照明工業会ガイド　A139:2024　電力料金及び年間点灯時間の表示に関するガイド】</t>
    <phoneticPr fontId="2"/>
  </si>
  <si>
    <r>
      <t>削減</t>
    </r>
    <r>
      <rPr>
        <sz val="10"/>
        <rFont val="ＭＳ 明朝"/>
        <family val="1"/>
        <charset val="128"/>
      </rPr>
      <t>電力量見込</t>
    </r>
    <r>
      <rPr>
        <sz val="10"/>
        <color theme="1"/>
        <rFont val="ＭＳ 明朝"/>
        <family val="1"/>
        <charset val="128"/>
      </rPr>
      <t xml:space="preserve">
[kWh]</t>
    </r>
    <rPh sb="0" eb="2">
      <t>サクゲン</t>
    </rPh>
    <rPh sb="2" eb="5">
      <t>デンリョクリョウ</t>
    </rPh>
    <rPh sb="5" eb="7">
      <t>ミコミ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</si>
</sst>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theme="0" tint="-0.24994659260841701"/>
      </left>
      <right/>
      <top/>
      <bottom style="medium">
        <color auto="1"/>
      </bottom>
      <diagonal/>
    </border>
    <border>
      <left/>
      <right style="thin">
        <color theme="0" tint="-4.9989318521683403E-2"/>
      </right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 style="mediumDashed">
        <color theme="0" tint="-0.2499465926084170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 diagonalUp="1">
      <left/>
      <right/>
      <top/>
      <bottom/>
      <diagonal style="mediumDashed">
        <color theme="0" tint="-0.249977111117893"/>
      </diagonal>
    </border>
    <border diagonalUp="1">
      <left/>
      <right style="mediumDashed">
        <color theme="0" tint="-0.24994659260841701"/>
      </right>
      <top/>
      <bottom/>
      <diagonal style="mediumDashed">
        <color theme="0" tint="-0.249977111117893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/>
      <top/>
      <bottom style="medium">
        <color indexed="64"/>
      </bottom>
      <diagonal style="mediumDashed">
        <color theme="0" tint="-0.24994659260841701"/>
      </diagonal>
    </border>
    <border diagonalUp="1">
      <left/>
      <right style="mediumDashed">
        <color theme="0" tint="-0.24994659260841701"/>
      </right>
      <top/>
      <bottom style="medium">
        <color indexed="64"/>
      </bottom>
      <diagonal style="mediumDashed">
        <color theme="0" tint="-0.24994659260841701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5" borderId="2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3" fontId="3" fillId="0" borderId="5" xfId="0" applyNumberFormat="1" applyFont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justify" vertical="center" wrapText="1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3" xfId="0" applyFill="1" applyBorder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38" fontId="12" fillId="0" borderId="1" xfId="1" applyFont="1" applyBorder="1">
      <alignment vertical="center"/>
    </xf>
    <xf numFmtId="0" fontId="12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5" xfId="0" applyNumberFormat="1" applyFont="1" applyBorder="1" applyAlignment="1">
      <alignment horizontal="left" vertical="center" wrapText="1"/>
    </xf>
    <xf numFmtId="9" fontId="10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38" fontId="0" fillId="0" borderId="0" xfId="0" applyNumberFormat="1" applyBorder="1">
      <alignment vertical="center"/>
    </xf>
    <xf numFmtId="0" fontId="0" fillId="6" borderId="0" xfId="0" applyFill="1" applyBorder="1" applyAlignment="1">
      <alignment horizontal="center" vertical="center"/>
    </xf>
    <xf numFmtId="3" fontId="0" fillId="6" borderId="0" xfId="0" applyNumberForma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9" fillId="0" borderId="0" xfId="0" applyFont="1" applyBorder="1">
      <alignment vertical="center"/>
    </xf>
    <xf numFmtId="0" fontId="0" fillId="0" borderId="47" xfId="0" applyBorder="1">
      <alignment vertical="center"/>
    </xf>
    <xf numFmtId="0" fontId="0" fillId="0" borderId="33" xfId="0" applyBorder="1">
      <alignment vertical="center"/>
    </xf>
    <xf numFmtId="0" fontId="0" fillId="0" borderId="53" xfId="0" applyBorder="1">
      <alignment vertical="center"/>
    </xf>
    <xf numFmtId="38" fontId="0" fillId="0" borderId="0" xfId="1" applyFont="1" applyBorder="1">
      <alignment vertical="center"/>
    </xf>
    <xf numFmtId="0" fontId="0" fillId="0" borderId="3" xfId="0" applyBorder="1">
      <alignment vertical="center"/>
    </xf>
    <xf numFmtId="0" fontId="12" fillId="8" borderId="1" xfId="0" applyFont="1" applyFill="1" applyBorder="1" applyAlignment="1">
      <alignment horizontal="center" vertical="center" wrapText="1"/>
    </xf>
    <xf numFmtId="38" fontId="12" fillId="0" borderId="1" xfId="1" applyFont="1" applyFill="1" applyBorder="1">
      <alignment vertical="center"/>
    </xf>
    <xf numFmtId="0" fontId="7" fillId="0" borderId="27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 shrinkToFit="1"/>
    </xf>
    <xf numFmtId="0" fontId="7" fillId="0" borderId="7" xfId="3" applyFont="1" applyFill="1" applyBorder="1" applyAlignment="1">
      <alignment vertical="center"/>
    </xf>
    <xf numFmtId="0" fontId="7" fillId="2" borderId="23" xfId="3" applyFont="1" applyFill="1" applyBorder="1" applyAlignment="1">
      <alignment horizontal="center" vertical="center"/>
    </xf>
    <xf numFmtId="0" fontId="7" fillId="2" borderId="48" xfId="3" applyFont="1" applyFill="1" applyBorder="1" applyAlignment="1">
      <alignment horizontal="center" vertical="center"/>
    </xf>
    <xf numFmtId="0" fontId="7" fillId="0" borderId="48" xfId="3" applyFont="1" applyBorder="1">
      <alignment vertical="center"/>
    </xf>
    <xf numFmtId="0" fontId="13" fillId="0" borderId="48" xfId="3" applyFont="1" applyBorder="1" applyAlignment="1">
      <alignment horizontal="right" vertical="center"/>
    </xf>
    <xf numFmtId="0" fontId="7" fillId="2" borderId="25" xfId="3" applyFont="1" applyFill="1" applyBorder="1" applyAlignment="1">
      <alignment horizontal="center" vertical="center"/>
    </xf>
    <xf numFmtId="0" fontId="7" fillId="0" borderId="16" xfId="3" applyFont="1" applyBorder="1" applyAlignment="1">
      <alignment vertical="center" shrinkToFit="1"/>
    </xf>
    <xf numFmtId="49" fontId="7" fillId="0" borderId="0" xfId="3" applyNumberFormat="1" applyFont="1">
      <alignment vertical="center"/>
    </xf>
    <xf numFmtId="0" fontId="7" fillId="0" borderId="13" xfId="3" applyFont="1" applyBorder="1" applyAlignment="1">
      <alignment vertical="center" textRotation="255" wrapText="1" shrinkToFit="1"/>
    </xf>
    <xf numFmtId="0" fontId="7" fillId="0" borderId="24" xfId="3" applyFont="1" applyFill="1" applyBorder="1" applyAlignment="1">
      <alignment horizontal="center" vertical="center"/>
    </xf>
    <xf numFmtId="0" fontId="7" fillId="0" borderId="48" xfId="3" applyFont="1" applyFill="1" applyBorder="1" applyAlignment="1">
      <alignment horizontal="center" vertical="center"/>
    </xf>
    <xf numFmtId="12" fontId="7" fillId="0" borderId="0" xfId="3" applyNumberFormat="1" applyFont="1">
      <alignment vertical="center"/>
    </xf>
    <xf numFmtId="13" fontId="7" fillId="0" borderId="0" xfId="3" applyNumberFormat="1" applyFont="1">
      <alignment vertical="center"/>
    </xf>
    <xf numFmtId="13" fontId="7" fillId="2" borderId="17" xfId="3" quotePrefix="1" applyNumberFormat="1" applyFont="1" applyFill="1" applyBorder="1" applyAlignment="1">
      <alignment vertical="center"/>
    </xf>
    <xf numFmtId="0" fontId="12" fillId="2" borderId="1" xfId="0" applyFont="1" applyFill="1" applyBorder="1">
      <alignment vertical="center"/>
    </xf>
    <xf numFmtId="9" fontId="12" fillId="2" borderId="1" xfId="2" applyFont="1" applyFill="1" applyBorder="1">
      <alignment vertical="center"/>
    </xf>
    <xf numFmtId="177" fontId="12" fillId="0" borderId="1" xfId="1" applyNumberFormat="1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5" xfId="0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49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1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shrinkToFit="1"/>
    </xf>
    <xf numFmtId="0" fontId="7" fillId="0" borderId="25" xfId="3" applyFont="1" applyBorder="1" applyAlignment="1">
      <alignment horizontal="center" vertical="center" shrinkToFit="1"/>
    </xf>
    <xf numFmtId="0" fontId="7" fillId="0" borderId="23" xfId="3" applyFont="1" applyBorder="1" applyAlignment="1">
      <alignment horizontal="center" vertical="center" shrinkToFit="1"/>
    </xf>
    <xf numFmtId="0" fontId="7" fillId="0" borderId="26" xfId="3" applyFont="1" applyBorder="1" applyAlignment="1">
      <alignment horizontal="center" vertical="center" shrinkToFit="1"/>
    </xf>
    <xf numFmtId="0" fontId="6" fillId="0" borderId="0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11" fillId="2" borderId="48" xfId="3" applyFont="1" applyFill="1" applyBorder="1" applyAlignment="1">
      <alignment horizontal="left" vertical="center"/>
    </xf>
    <xf numFmtId="0" fontId="11" fillId="2" borderId="49" xfId="3" applyFont="1" applyFill="1" applyBorder="1" applyAlignment="1">
      <alignment horizontal="left" vertical="center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1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textRotation="255" wrapText="1" shrinkToFit="1"/>
    </xf>
    <xf numFmtId="0" fontId="7" fillId="0" borderId="12" xfId="3" applyFont="1" applyBorder="1" applyAlignment="1">
      <alignment horizontal="center" vertical="center" textRotation="255" shrinkToFit="1"/>
    </xf>
    <xf numFmtId="0" fontId="6" fillId="0" borderId="0" xfId="3" applyFont="1" applyAlignment="1">
      <alignment horizontal="center" vertical="center"/>
    </xf>
    <xf numFmtId="0" fontId="7" fillId="0" borderId="22" xfId="3" applyFont="1" applyBorder="1" applyAlignment="1">
      <alignment horizontal="center" vertical="center" textRotation="255" wrapText="1" shrinkToFit="1"/>
    </xf>
    <xf numFmtId="0" fontId="7" fillId="0" borderId="6" xfId="3" applyFont="1" applyBorder="1" applyAlignment="1">
      <alignment horizontal="center" vertical="center" textRotation="255" wrapText="1" shrinkToFit="1"/>
    </xf>
    <xf numFmtId="0" fontId="7" fillId="0" borderId="9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 shrinkToFit="1"/>
    </xf>
    <xf numFmtId="0" fontId="7" fillId="0" borderId="24" xfId="3" applyFont="1" applyBorder="1" applyAlignment="1">
      <alignment horizontal="center" vertical="center" shrinkToFit="1"/>
    </xf>
    <xf numFmtId="0" fontId="7" fillId="0" borderId="29" xfId="3" applyFont="1" applyBorder="1" applyAlignment="1">
      <alignment horizontal="center" vertical="center" shrinkToFit="1"/>
    </xf>
    <xf numFmtId="0" fontId="7" fillId="0" borderId="30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38" fontId="7" fillId="0" borderId="6" xfId="3" applyNumberFormat="1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22" xfId="3" applyFont="1" applyBorder="1" applyAlignment="1">
      <alignment horizontal="center" vertical="center" wrapText="1" shrinkToFit="1"/>
    </xf>
    <xf numFmtId="0" fontId="7" fillId="0" borderId="16" xfId="3" applyFont="1" applyBorder="1" applyAlignment="1">
      <alignment horizontal="center" vertical="center" wrapText="1" shrinkToFit="1"/>
    </xf>
    <xf numFmtId="0" fontId="7" fillId="0" borderId="15" xfId="3" applyFont="1" applyBorder="1" applyAlignment="1">
      <alignment horizontal="center" vertical="center" wrapText="1" shrinkToFit="1"/>
    </xf>
    <xf numFmtId="0" fontId="7" fillId="0" borderId="6" xfId="3" applyFont="1" applyBorder="1" applyAlignment="1">
      <alignment horizontal="center" vertical="center" wrapText="1" shrinkToFit="1"/>
    </xf>
    <xf numFmtId="0" fontId="7" fillId="0" borderId="7" xfId="3" applyFont="1" applyBorder="1" applyAlignment="1">
      <alignment horizontal="center" vertical="center" wrapText="1" shrinkToFit="1"/>
    </xf>
    <xf numFmtId="0" fontId="7" fillId="0" borderId="18" xfId="3" applyFont="1" applyBorder="1" applyAlignment="1">
      <alignment horizontal="center" vertical="center" wrapText="1" shrinkToFit="1"/>
    </xf>
    <xf numFmtId="0" fontId="7" fillId="0" borderId="22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38" fontId="7" fillId="2" borderId="0" xfId="4" applyFont="1" applyFill="1" applyBorder="1" applyAlignment="1">
      <alignment horizontal="right" vertical="center" shrinkToFit="1"/>
    </xf>
    <xf numFmtId="0" fontId="7" fillId="0" borderId="0" xfId="3" applyFont="1" applyBorder="1" applyAlignment="1">
      <alignment horizontal="center" vertical="center" shrinkToFit="1"/>
    </xf>
    <xf numFmtId="38" fontId="7" fillId="0" borderId="0" xfId="4" applyFont="1" applyFill="1" applyBorder="1" applyAlignment="1">
      <alignment horizontal="right" vertical="center" shrinkToFit="1"/>
    </xf>
    <xf numFmtId="0" fontId="7" fillId="0" borderId="22" xfId="3" applyFont="1" applyBorder="1" applyAlignment="1">
      <alignment horizontal="center" vertical="center" shrinkToFit="1"/>
    </xf>
    <xf numFmtId="0" fontId="7" fillId="0" borderId="16" xfId="3" applyFont="1" applyBorder="1" applyAlignment="1">
      <alignment horizontal="center" vertical="center" shrinkToFit="1"/>
    </xf>
    <xf numFmtId="0" fontId="7" fillId="0" borderId="15" xfId="3" applyFont="1" applyBorder="1" applyAlignment="1">
      <alignment horizontal="center" vertical="center" shrinkToFit="1"/>
    </xf>
    <xf numFmtId="0" fontId="7" fillId="0" borderId="10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7" fillId="0" borderId="48" xfId="3" applyFont="1" applyBorder="1" applyAlignment="1">
      <alignment vertical="center"/>
    </xf>
    <xf numFmtId="0" fontId="7" fillId="0" borderId="49" xfId="3" applyFont="1" applyBorder="1" applyAlignment="1">
      <alignment vertical="center"/>
    </xf>
    <xf numFmtId="0" fontId="7" fillId="0" borderId="23" xfId="3" applyFont="1" applyBorder="1" applyAlignment="1">
      <alignment vertical="center"/>
    </xf>
    <xf numFmtId="0" fontId="7" fillId="0" borderId="26" xfId="3" applyFont="1" applyBorder="1" applyAlignment="1">
      <alignment vertical="center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21" xfId="3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38" fontId="0" fillId="9" borderId="20" xfId="0" applyNumberForma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32" xfId="0" applyFont="1" applyBorder="1" applyAlignment="1">
      <alignment horizontal="justify" vertical="center" wrapText="1"/>
    </xf>
    <xf numFmtId="0" fontId="10" fillId="0" borderId="44" xfId="0" applyFont="1" applyBorder="1" applyAlignment="1">
      <alignment horizontal="justify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justify" vertical="center" wrapText="1"/>
    </xf>
    <xf numFmtId="0" fontId="10" fillId="0" borderId="50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49" fontId="7" fillId="0" borderId="0" xfId="5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</cellXfs>
  <cellStyles count="6">
    <cellStyle name="パーセント" xfId="2" builtinId="5"/>
    <cellStyle name="ハイパーリンク" xfId="5" builtinId="8"/>
    <cellStyle name="桁区切り" xfId="1" builtinId="6"/>
    <cellStyle name="桁区切り 2" xfId="4"/>
    <cellStyle name="標準" xfId="0" builtinId="0"/>
    <cellStyle name="標準 2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19052</xdr:rowOff>
    </xdr:from>
    <xdr:ext cx="612000" cy="216000"/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90501" y="19052"/>
          <a:ext cx="612000" cy="21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72000" tIns="36000" rIns="72000" bIns="3600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別紙１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8</xdr:col>
      <xdr:colOff>66675</xdr:colOff>
      <xdr:row>21</xdr:row>
      <xdr:rowOff>85725</xdr:rowOff>
    </xdr:to>
    <xdr:cxnSp macro="">
      <xdr:nvCxnSpPr>
        <xdr:cNvPr id="20" name="カギ線コネクタ 19"/>
        <xdr:cNvCxnSpPr/>
      </xdr:nvCxnSpPr>
      <xdr:spPr>
        <a:xfrm>
          <a:off x="2543175" y="695325"/>
          <a:ext cx="4010025" cy="1800225"/>
        </a:xfrm>
        <a:prstGeom prst="bentConnector3">
          <a:avLst>
            <a:gd name="adj1" fmla="val 0"/>
          </a:avLst>
        </a:prstGeom>
        <a:ln w="19050"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18</xdr:row>
      <xdr:rowOff>333375</xdr:rowOff>
    </xdr:from>
    <xdr:to>
      <xdr:col>8</xdr:col>
      <xdr:colOff>504825</xdr:colOff>
      <xdr:row>20</xdr:row>
      <xdr:rowOff>266700</xdr:rowOff>
    </xdr:to>
    <xdr:sp macro="" textlink="">
      <xdr:nvSpPr>
        <xdr:cNvPr id="21" name="左カーブ矢印 20"/>
        <xdr:cNvSpPr/>
      </xdr:nvSpPr>
      <xdr:spPr>
        <a:xfrm>
          <a:off x="6581775" y="1028700"/>
          <a:ext cx="409575" cy="1076325"/>
        </a:xfrm>
        <a:prstGeom prst="curvedLeftArrow">
          <a:avLst/>
        </a:prstGeom>
        <a:solidFill>
          <a:srgbClr val="92D050"/>
        </a:solidFill>
        <a:ln w="190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21980</xdr:colOff>
      <xdr:row>15</xdr:row>
      <xdr:rowOff>121627</xdr:rowOff>
    </xdr:from>
    <xdr:to>
      <xdr:col>9</xdr:col>
      <xdr:colOff>31505</xdr:colOff>
      <xdr:row>24</xdr:row>
      <xdr:rowOff>102577</xdr:rowOff>
    </xdr:to>
    <xdr:sp macro="" textlink="">
      <xdr:nvSpPr>
        <xdr:cNvPr id="22" name="角丸四角形 21"/>
        <xdr:cNvSpPr/>
      </xdr:nvSpPr>
      <xdr:spPr>
        <a:xfrm>
          <a:off x="392094" y="3256713"/>
          <a:ext cx="5708197" cy="3616778"/>
        </a:xfrm>
        <a:prstGeom prst="roundRect">
          <a:avLst>
            <a:gd name="adj" fmla="val 1079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7</xdr:col>
      <xdr:colOff>66675</xdr:colOff>
      <xdr:row>51</xdr:row>
      <xdr:rowOff>85725</xdr:rowOff>
    </xdr:to>
    <xdr:cxnSp macro="">
      <xdr:nvCxnSpPr>
        <xdr:cNvPr id="5" name="カギ線コネクタ 4"/>
        <xdr:cNvCxnSpPr/>
      </xdr:nvCxnSpPr>
      <xdr:spPr>
        <a:xfrm>
          <a:off x="2543175" y="695325"/>
          <a:ext cx="3581400" cy="1800225"/>
        </a:xfrm>
        <a:prstGeom prst="bentConnector3">
          <a:avLst>
            <a:gd name="adj1" fmla="val 0"/>
          </a:avLst>
        </a:prstGeom>
        <a:ln w="19050"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48</xdr:row>
      <xdr:rowOff>333375</xdr:rowOff>
    </xdr:from>
    <xdr:to>
      <xdr:col>7</xdr:col>
      <xdr:colOff>504825</xdr:colOff>
      <xdr:row>50</xdr:row>
      <xdr:rowOff>266700</xdr:rowOff>
    </xdr:to>
    <xdr:sp macro="" textlink="">
      <xdr:nvSpPr>
        <xdr:cNvPr id="6" name="左カーブ矢印 5"/>
        <xdr:cNvSpPr/>
      </xdr:nvSpPr>
      <xdr:spPr>
        <a:xfrm>
          <a:off x="6153150" y="1028700"/>
          <a:ext cx="409575" cy="1076325"/>
        </a:xfrm>
        <a:prstGeom prst="curvedLeftArrow">
          <a:avLst/>
        </a:prstGeom>
        <a:solidFill>
          <a:srgbClr val="92D050"/>
        </a:solidFill>
        <a:ln w="190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45</xdr:row>
      <xdr:rowOff>114300</xdr:rowOff>
    </xdr:from>
    <xdr:to>
      <xdr:col>8</xdr:col>
      <xdr:colOff>9525</xdr:colOff>
      <xdr:row>54</xdr:row>
      <xdr:rowOff>95250</xdr:rowOff>
    </xdr:to>
    <xdr:sp macro="" textlink="">
      <xdr:nvSpPr>
        <xdr:cNvPr id="7" name="角丸四角形 6"/>
        <xdr:cNvSpPr/>
      </xdr:nvSpPr>
      <xdr:spPr>
        <a:xfrm>
          <a:off x="370114" y="8322129"/>
          <a:ext cx="5022397" cy="3605892"/>
        </a:xfrm>
        <a:prstGeom prst="roundRect">
          <a:avLst>
            <a:gd name="adj" fmla="val 12592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224118</xdr:colOff>
      <xdr:row>86</xdr:row>
      <xdr:rowOff>11206</xdr:rowOff>
    </xdr:from>
    <xdr:to>
      <xdr:col>5</xdr:col>
      <xdr:colOff>201706</xdr:colOff>
      <xdr:row>86</xdr:row>
      <xdr:rowOff>448235</xdr:rowOff>
    </xdr:to>
    <xdr:sp macro="" textlink="">
      <xdr:nvSpPr>
        <xdr:cNvPr id="8" name="大かっこ 7"/>
        <xdr:cNvSpPr/>
      </xdr:nvSpPr>
      <xdr:spPr>
        <a:xfrm>
          <a:off x="224118" y="24316765"/>
          <a:ext cx="3339353" cy="43702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8</xdr:col>
      <xdr:colOff>66675</xdr:colOff>
      <xdr:row>79</xdr:row>
      <xdr:rowOff>85725</xdr:rowOff>
    </xdr:to>
    <xdr:cxnSp macro="">
      <xdr:nvCxnSpPr>
        <xdr:cNvPr id="9" name="カギ線コネクタ 8"/>
        <xdr:cNvCxnSpPr/>
      </xdr:nvCxnSpPr>
      <xdr:spPr>
        <a:xfrm>
          <a:off x="2543175" y="695325"/>
          <a:ext cx="4010025" cy="1800225"/>
        </a:xfrm>
        <a:prstGeom prst="bentConnector3">
          <a:avLst>
            <a:gd name="adj1" fmla="val 0"/>
          </a:avLst>
        </a:prstGeom>
        <a:ln w="19050"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76</xdr:row>
      <xdr:rowOff>333375</xdr:rowOff>
    </xdr:from>
    <xdr:to>
      <xdr:col>8</xdr:col>
      <xdr:colOff>504825</xdr:colOff>
      <xdr:row>78</xdr:row>
      <xdr:rowOff>266700</xdr:rowOff>
    </xdr:to>
    <xdr:sp macro="" textlink="">
      <xdr:nvSpPr>
        <xdr:cNvPr id="10" name="左カーブ矢印 9"/>
        <xdr:cNvSpPr/>
      </xdr:nvSpPr>
      <xdr:spPr>
        <a:xfrm>
          <a:off x="6581775" y="1028700"/>
          <a:ext cx="409575" cy="1076325"/>
        </a:xfrm>
        <a:prstGeom prst="curvedLeftArrow">
          <a:avLst/>
        </a:prstGeom>
        <a:solidFill>
          <a:srgbClr val="92D050"/>
        </a:solidFill>
        <a:ln w="190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63500</xdr:colOff>
      <xdr:row>73</xdr:row>
      <xdr:rowOff>139700</xdr:rowOff>
    </xdr:from>
    <xdr:to>
      <xdr:col>9</xdr:col>
      <xdr:colOff>177800</xdr:colOff>
      <xdr:row>82</xdr:row>
      <xdr:rowOff>190500</xdr:rowOff>
    </xdr:to>
    <xdr:sp macro="" textlink="">
      <xdr:nvSpPr>
        <xdr:cNvPr id="11" name="角丸四角形 10"/>
        <xdr:cNvSpPr/>
      </xdr:nvSpPr>
      <xdr:spPr>
        <a:xfrm>
          <a:off x="304800" y="19913600"/>
          <a:ext cx="6616700" cy="3594100"/>
        </a:xfrm>
        <a:prstGeom prst="roundRect">
          <a:avLst>
            <a:gd name="adj" fmla="val 11695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25400</xdr:colOff>
      <xdr:row>0</xdr:row>
      <xdr:rowOff>38100</xdr:rowOff>
    </xdr:from>
    <xdr:ext cx="631371" cy="256087"/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25400" y="38100"/>
          <a:ext cx="631371" cy="25608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72000" tIns="36000" rIns="72000" bIns="3600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参考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2"/>
  <sheetViews>
    <sheetView tabSelected="1" view="pageBreakPreview" zoomScaleNormal="100" zoomScaleSheetLayoutView="100" workbookViewId="0">
      <selection activeCell="K6" sqref="K6:V6"/>
    </sheetView>
  </sheetViews>
  <sheetFormatPr defaultColWidth="4.09765625" defaultRowHeight="13.2" x14ac:dyDescent="0.45"/>
  <cols>
    <col min="1" max="1" width="6.09765625" style="11" customWidth="1"/>
    <col min="2" max="8" width="4.09765625" style="11"/>
    <col min="9" max="9" width="5.69921875" style="11" customWidth="1"/>
    <col min="10" max="10" width="5.3984375" style="11" customWidth="1"/>
    <col min="11" max="11" width="4.19921875" style="11" customWidth="1"/>
    <col min="12" max="12" width="5.5" style="11" customWidth="1"/>
    <col min="13" max="13" width="4.8984375" style="11" customWidth="1"/>
    <col min="14" max="14" width="5" style="11" customWidth="1"/>
    <col min="15" max="15" width="5.8984375" style="11" customWidth="1"/>
    <col min="16" max="16" width="3.3984375" style="11" customWidth="1"/>
    <col min="17" max="17" width="4.59765625" style="11" customWidth="1"/>
    <col min="18" max="19" width="4.09765625" style="11"/>
    <col min="20" max="20" width="5.5" style="11" bestFit="1" customWidth="1"/>
    <col min="21" max="21" width="4.09765625" style="11"/>
    <col min="22" max="22" width="9" style="11" customWidth="1"/>
    <col min="23" max="23" width="4.09765625" style="11"/>
    <col min="24" max="24" width="7.5" style="11" customWidth="1"/>
    <col min="25" max="26" width="7.5" style="11" bestFit="1" customWidth="1"/>
    <col min="27" max="29" width="4.09765625" style="11"/>
    <col min="30" max="30" width="9.5" style="11" bestFit="1" customWidth="1"/>
    <col min="31" max="16384" width="4.09765625" style="11"/>
  </cols>
  <sheetData>
    <row r="1" spans="1:26" s="10" customFormat="1" ht="14.4" x14ac:dyDescent="0.45">
      <c r="A1" s="119" t="s">
        <v>97</v>
      </c>
      <c r="B1" s="119"/>
      <c r="C1" s="119"/>
      <c r="D1" s="119"/>
      <c r="E1" s="119"/>
      <c r="F1" s="119"/>
      <c r="G1" s="119"/>
    </row>
    <row r="2" spans="1:26" s="10" customFormat="1" ht="14.4" x14ac:dyDescent="0.45">
      <c r="A2" s="61"/>
      <c r="B2" s="61"/>
    </row>
    <row r="3" spans="1:26" s="10" customFormat="1" ht="14.4" x14ac:dyDescent="0.45">
      <c r="A3" s="130" t="s">
        <v>91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6" x14ac:dyDescent="0.45">
      <c r="A4" s="124" t="s">
        <v>23</v>
      </c>
      <c r="B4" s="125"/>
      <c r="C4" s="125"/>
      <c r="D4" s="125"/>
      <c r="E4" s="125"/>
      <c r="F4" s="125"/>
      <c r="G4" s="126"/>
      <c r="H4" s="127" t="s">
        <v>24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33" t="s">
        <v>25</v>
      </c>
      <c r="X4" s="134"/>
    </row>
    <row r="5" spans="1:26" ht="22.5" customHeight="1" x14ac:dyDescent="0.45">
      <c r="A5" s="131" t="s">
        <v>94</v>
      </c>
      <c r="B5" s="144" t="s">
        <v>119</v>
      </c>
      <c r="C5" s="145"/>
      <c r="D5" s="145"/>
      <c r="E5" s="145"/>
      <c r="F5" s="145"/>
      <c r="G5" s="146"/>
      <c r="H5" s="115" t="s">
        <v>19</v>
      </c>
      <c r="I5" s="115"/>
      <c r="J5" s="115"/>
      <c r="K5" s="152"/>
      <c r="L5" s="152"/>
      <c r="M5" s="152"/>
      <c r="N5" s="62" t="s">
        <v>20</v>
      </c>
      <c r="O5" s="153" t="s">
        <v>21</v>
      </c>
      <c r="P5" s="153"/>
      <c r="Q5" s="153"/>
      <c r="R5" s="154">
        <f>ROUNDDOWN(IF(K5*X5&gt;5000000,5000000,K5*X5),-3)</f>
        <v>0</v>
      </c>
      <c r="S5" s="154"/>
      <c r="T5" s="154"/>
      <c r="U5" s="62" t="s">
        <v>20</v>
      </c>
      <c r="V5" s="153" t="s">
        <v>22</v>
      </c>
      <c r="W5" s="153"/>
      <c r="X5" s="76">
        <v>0.75</v>
      </c>
      <c r="Y5" s="75">
        <v>0.75</v>
      </c>
      <c r="Z5" s="75">
        <v>0.9</v>
      </c>
    </row>
    <row r="6" spans="1:26" ht="97.5" customHeight="1" x14ac:dyDescent="0.45">
      <c r="A6" s="132"/>
      <c r="B6" s="147"/>
      <c r="C6" s="148"/>
      <c r="D6" s="148"/>
      <c r="E6" s="148"/>
      <c r="F6" s="148"/>
      <c r="G6" s="149"/>
      <c r="H6" s="142" t="e">
        <f>'別紙１　削減電力量見込計算シート'!G3/R5*1000000</f>
        <v>#DIV/0!</v>
      </c>
      <c r="I6" s="143"/>
      <c r="J6" s="63" t="s">
        <v>26</v>
      </c>
      <c r="K6" s="164" t="s">
        <v>122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  <c r="W6" s="150" t="e">
        <f>ROUNDDOWN(IF(40-((3600-H6)/60)&lt;=0,0,IF(40-((3600-H6)/60)&gt;=40,40,40-((3600-H6)/60))),0)</f>
        <v>#DIV/0!</v>
      </c>
      <c r="X6" s="151"/>
      <c r="Y6" s="29">
        <v>40</v>
      </c>
    </row>
    <row r="7" spans="1:26" ht="39.9" customHeight="1" x14ac:dyDescent="0.45">
      <c r="A7" s="128" t="s">
        <v>95</v>
      </c>
      <c r="B7" s="116" t="s">
        <v>67</v>
      </c>
      <c r="C7" s="117"/>
      <c r="D7" s="117"/>
      <c r="E7" s="117"/>
      <c r="F7" s="117"/>
      <c r="G7" s="118"/>
      <c r="H7" s="64"/>
      <c r="I7" s="120" t="s">
        <v>93</v>
      </c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72" t="str">
        <f>IF(H7="〇","－",IF(H7="－","〇","　"))</f>
        <v>　</v>
      </c>
      <c r="U7" s="162" t="s">
        <v>28</v>
      </c>
      <c r="V7" s="163"/>
      <c r="W7" s="140" t="str">
        <f>IF(H7="〇","15",IF(H7="－","0","　"))</f>
        <v>　</v>
      </c>
      <c r="X7" s="141"/>
      <c r="Y7" s="29">
        <v>15</v>
      </c>
    </row>
    <row r="8" spans="1:26" ht="22.5" customHeight="1" x14ac:dyDescent="0.45">
      <c r="A8" s="129"/>
      <c r="B8" s="135" t="s">
        <v>29</v>
      </c>
      <c r="C8" s="136"/>
      <c r="D8" s="136"/>
      <c r="E8" s="136"/>
      <c r="F8" s="136"/>
      <c r="G8" s="137"/>
      <c r="H8" s="65"/>
      <c r="I8" s="66" t="s">
        <v>71</v>
      </c>
      <c r="J8" s="66"/>
      <c r="K8" s="67" t="s">
        <v>27</v>
      </c>
      <c r="L8" s="122"/>
      <c r="M8" s="122"/>
      <c r="N8" s="122"/>
      <c r="O8" s="122"/>
      <c r="P8" s="122"/>
      <c r="Q8" s="122"/>
      <c r="R8" s="122"/>
      <c r="S8" s="123"/>
      <c r="T8" s="73" t="str">
        <f>IF(H8="〇","－",IF(H8="－","〇","　"))</f>
        <v>　</v>
      </c>
      <c r="U8" s="160" t="s">
        <v>28</v>
      </c>
      <c r="V8" s="161"/>
      <c r="W8" s="138" t="str">
        <f>IF(H8="〇","15",IF(H8="－","0","　"))</f>
        <v>　</v>
      </c>
      <c r="X8" s="139"/>
      <c r="Y8" s="29">
        <v>15</v>
      </c>
    </row>
    <row r="9" spans="1:26" ht="50.1" customHeight="1" x14ac:dyDescent="0.45">
      <c r="A9" s="71" t="s">
        <v>96</v>
      </c>
      <c r="B9" s="155" t="s">
        <v>30</v>
      </c>
      <c r="C9" s="156"/>
      <c r="D9" s="156"/>
      <c r="E9" s="156"/>
      <c r="F9" s="156"/>
      <c r="G9" s="157"/>
      <c r="H9" s="68"/>
      <c r="I9" s="158">
        <f>IF(H9="　","　",IF(H9="０年","０年（30）",IF(H9="１年","１年（25）",IF(H9="２年","２年(20)",IF(H9="３年","３年（15）",IF(H9="４年","４年（10）",IF(H9="５年","５年(５)",)))))))</f>
        <v>0</v>
      </c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9"/>
      <c r="W9" s="150">
        <f>IF(H9="　","　",IF(H9="０年","30",IF(H9="１年","25",IF(H9="２年","20",IF(H9="３年","15",IF(H9="４年",10,IF(H9="５年",5,)))))))</f>
        <v>0</v>
      </c>
      <c r="X9" s="151"/>
      <c r="Y9" s="60">
        <v>30</v>
      </c>
    </row>
    <row r="10" spans="1:26" ht="22.5" customHeight="1" x14ac:dyDescent="0.4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115" t="s">
        <v>90</v>
      </c>
      <c r="T10" s="115"/>
      <c r="U10" s="115"/>
      <c r="V10" s="115"/>
      <c r="W10" s="113" t="e">
        <f>W6+W7+W8+W9</f>
        <v>#DIV/0!</v>
      </c>
      <c r="X10" s="114"/>
      <c r="Y10" s="29">
        <v>100</v>
      </c>
    </row>
    <row r="11" spans="1:26" ht="22.5" customHeight="1" x14ac:dyDescent="0.45">
      <c r="A11" s="11" t="s">
        <v>123</v>
      </c>
      <c r="O11" s="74"/>
    </row>
    <row r="12" spans="1:26" ht="22.5" customHeight="1" x14ac:dyDescent="0.45">
      <c r="S12" s="70"/>
    </row>
  </sheetData>
  <mergeCells count="29">
    <mergeCell ref="B5:G6"/>
    <mergeCell ref="W9:X9"/>
    <mergeCell ref="K5:M5"/>
    <mergeCell ref="O5:Q5"/>
    <mergeCell ref="R5:T5"/>
    <mergeCell ref="V5:W5"/>
    <mergeCell ref="B9:G9"/>
    <mergeCell ref="I9:V9"/>
    <mergeCell ref="U8:V8"/>
    <mergeCell ref="U7:V7"/>
    <mergeCell ref="K6:V6"/>
    <mergeCell ref="W6:X6"/>
    <mergeCell ref="H5:J5"/>
    <mergeCell ref="W10:X10"/>
    <mergeCell ref="S10:V10"/>
    <mergeCell ref="B7:G7"/>
    <mergeCell ref="A1:G1"/>
    <mergeCell ref="I7:S7"/>
    <mergeCell ref="L8:S8"/>
    <mergeCell ref="A4:G4"/>
    <mergeCell ref="H4:V4"/>
    <mergeCell ref="A7:A8"/>
    <mergeCell ref="A3:X3"/>
    <mergeCell ref="A5:A6"/>
    <mergeCell ref="W4:X4"/>
    <mergeCell ref="B8:G8"/>
    <mergeCell ref="W8:X8"/>
    <mergeCell ref="W7:X7"/>
    <mergeCell ref="H6:I6"/>
  </mergeCells>
  <phoneticPr fontId="2"/>
  <conditionalFormatting sqref="R5:T5">
    <cfRule type="expression" dxfId="0" priority="1">
      <formula>"$R$5=$K$5*$Y$5"</formula>
    </cfRule>
  </conditionalFormatting>
  <dataValidations count="3">
    <dataValidation type="list" allowBlank="1" showInputMessage="1" showErrorMessage="1" sqref="X5">
      <formula1>$Y$5:$Z$5</formula1>
    </dataValidation>
    <dataValidation type="list" allowBlank="1" showInputMessage="1" showErrorMessage="1" sqref="H9">
      <formula1>"　,０年,１年,２年,３年,４年,５年"</formula1>
    </dataValidation>
    <dataValidation type="list" allowBlank="1" showInputMessage="1" showErrorMessage="1" sqref="H7:H8">
      <formula1>"　,〇,－"</formula1>
    </dataValidation>
  </dataValidations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view="pageBreakPreview" topLeftCell="A7" zoomScale="80" zoomScaleNormal="100" zoomScaleSheetLayoutView="80" workbookViewId="0">
      <selection activeCell="E16" sqref="E16"/>
    </sheetView>
  </sheetViews>
  <sheetFormatPr defaultRowHeight="18" x14ac:dyDescent="0.45"/>
  <cols>
    <col min="1" max="1" width="2.3984375" customWidth="1"/>
    <col min="2" max="2" width="18" customWidth="1"/>
    <col min="3" max="3" width="25" customWidth="1"/>
    <col min="4" max="4" width="20" customWidth="1"/>
    <col min="5" max="6" width="9" customWidth="1"/>
    <col min="7" max="7" width="10" customWidth="1"/>
    <col min="8" max="8" width="11.5" customWidth="1"/>
    <col min="9" max="9" width="12" customWidth="1"/>
    <col min="10" max="10" width="2.5" customWidth="1"/>
    <col min="11" max="11" width="8.796875" customWidth="1"/>
    <col min="12" max="12" width="18.8984375" hidden="1" customWidth="1"/>
    <col min="13" max="13" width="19.5" hidden="1" customWidth="1"/>
  </cols>
  <sheetData>
    <row r="1" spans="1:13" ht="21.9" customHeight="1" thickBot="1" x14ac:dyDescent="0.5">
      <c r="B1" s="8"/>
    </row>
    <row r="2" spans="1:13" ht="18.600000000000001" thickBot="1" x14ac:dyDescent="0.5">
      <c r="A2" s="53"/>
      <c r="B2" s="171" t="s">
        <v>124</v>
      </c>
      <c r="C2" s="172"/>
      <c r="D2" s="172"/>
      <c r="E2" s="172"/>
      <c r="F2" s="172"/>
      <c r="G2" s="173"/>
      <c r="H2" s="173"/>
      <c r="I2" s="173"/>
      <c r="J2" s="57"/>
    </row>
    <row r="3" spans="1:13" ht="18.600000000000001" thickBot="1" x14ac:dyDescent="0.5">
      <c r="A3" s="54"/>
      <c r="B3" s="174" t="s">
        <v>125</v>
      </c>
      <c r="C3" s="174"/>
      <c r="D3" s="174"/>
      <c r="E3" s="174"/>
      <c r="F3" s="175"/>
      <c r="G3" s="169">
        <f>I7+I11+(I26-I40)</f>
        <v>0</v>
      </c>
      <c r="H3" s="170"/>
      <c r="I3" s="55" t="s">
        <v>43</v>
      </c>
      <c r="J3" s="57"/>
    </row>
    <row r="4" spans="1:13" x14ac:dyDescent="0.45">
      <c r="A4" s="30"/>
      <c r="B4" s="167" t="s">
        <v>68</v>
      </c>
      <c r="C4" s="167"/>
      <c r="D4" s="167"/>
      <c r="E4" s="167"/>
      <c r="F4" s="167"/>
      <c r="G4" s="168"/>
      <c r="H4" s="168"/>
      <c r="I4" s="168"/>
      <c r="J4" s="31"/>
    </row>
    <row r="5" spans="1:13" x14ac:dyDescent="0.45">
      <c r="A5" s="30"/>
      <c r="B5" s="52" t="s">
        <v>69</v>
      </c>
      <c r="C5" s="8"/>
      <c r="D5" s="8"/>
      <c r="E5" s="8"/>
      <c r="F5" s="8"/>
      <c r="G5" s="8"/>
      <c r="H5" s="8"/>
      <c r="I5" s="8"/>
      <c r="J5" s="31"/>
    </row>
    <row r="6" spans="1:13" ht="26.4" x14ac:dyDescent="0.45">
      <c r="A6" s="30"/>
      <c r="B6" s="32" t="s">
        <v>1</v>
      </c>
      <c r="C6" s="32" t="s">
        <v>2</v>
      </c>
      <c r="D6" s="32" t="s">
        <v>0</v>
      </c>
      <c r="E6" s="33" t="s">
        <v>31</v>
      </c>
      <c r="F6" s="33" t="s">
        <v>34</v>
      </c>
      <c r="G6" s="33" t="s">
        <v>32</v>
      </c>
      <c r="H6" s="33" t="s">
        <v>115</v>
      </c>
      <c r="I6" s="58" t="s">
        <v>7</v>
      </c>
      <c r="J6" s="31"/>
    </row>
    <row r="7" spans="1:13" ht="18" customHeight="1" x14ac:dyDescent="0.45">
      <c r="A7" s="30"/>
      <c r="B7" s="77"/>
      <c r="C7" s="77" t="s">
        <v>44</v>
      </c>
      <c r="D7" s="77"/>
      <c r="E7" s="77"/>
      <c r="F7" s="77"/>
      <c r="G7" s="79">
        <f>VLOOKUP(C7,$L$8:$M$12,2,FALSE)</f>
        <v>0</v>
      </c>
      <c r="H7" s="59">
        <v>8760</v>
      </c>
      <c r="I7" s="35">
        <f>G7*F7*E7*H7/1000</f>
        <v>0</v>
      </c>
      <c r="J7" s="31"/>
      <c r="L7" s="1" t="s">
        <v>37</v>
      </c>
      <c r="M7" s="1" t="s">
        <v>38</v>
      </c>
    </row>
    <row r="8" spans="1:13" x14ac:dyDescent="0.45">
      <c r="A8" s="30"/>
      <c r="B8" s="8"/>
      <c r="C8" s="8"/>
      <c r="D8" s="8"/>
      <c r="E8" s="8"/>
      <c r="F8" s="8"/>
      <c r="G8" s="8"/>
      <c r="H8" s="8"/>
      <c r="I8" s="56"/>
      <c r="J8" s="31"/>
      <c r="L8" s="1" t="s">
        <v>45</v>
      </c>
      <c r="M8" s="1">
        <v>0</v>
      </c>
    </row>
    <row r="9" spans="1:13" x14ac:dyDescent="0.45">
      <c r="A9" s="30"/>
      <c r="B9" s="52" t="s">
        <v>92</v>
      </c>
      <c r="C9" s="8"/>
      <c r="D9" s="8"/>
      <c r="E9" s="8"/>
      <c r="F9" s="8"/>
      <c r="G9" s="8"/>
      <c r="H9" s="8"/>
      <c r="I9" s="56"/>
      <c r="J9" s="31"/>
      <c r="L9" s="1" t="s">
        <v>39</v>
      </c>
      <c r="M9" s="1">
        <v>17.2</v>
      </c>
    </row>
    <row r="10" spans="1:13" ht="26.4" x14ac:dyDescent="0.45">
      <c r="A10" s="30"/>
      <c r="B10" s="32" t="s">
        <v>1</v>
      </c>
      <c r="C10" s="32" t="s">
        <v>2</v>
      </c>
      <c r="D10" s="32" t="s">
        <v>0</v>
      </c>
      <c r="E10" s="33" t="s">
        <v>31</v>
      </c>
      <c r="F10" s="33" t="s">
        <v>33</v>
      </c>
      <c r="G10" s="33" t="s">
        <v>35</v>
      </c>
      <c r="H10" s="33" t="s">
        <v>116</v>
      </c>
      <c r="I10" s="58" t="s">
        <v>7</v>
      </c>
      <c r="J10" s="31"/>
      <c r="L10" s="1" t="s">
        <v>40</v>
      </c>
      <c r="M10" s="1">
        <v>25.4</v>
      </c>
    </row>
    <row r="11" spans="1:13" ht="18" customHeight="1" x14ac:dyDescent="0.45">
      <c r="A11" s="30"/>
      <c r="B11" s="77"/>
      <c r="C11" s="77"/>
      <c r="D11" s="77"/>
      <c r="E11" s="77"/>
      <c r="F11" s="77"/>
      <c r="G11" s="78"/>
      <c r="H11" s="59">
        <v>1521</v>
      </c>
      <c r="I11" s="35">
        <f>G11*F11*E11*H11/1000</f>
        <v>0</v>
      </c>
      <c r="J11" s="31"/>
      <c r="L11" s="1" t="s">
        <v>41</v>
      </c>
      <c r="M11" s="1">
        <v>87</v>
      </c>
    </row>
    <row r="12" spans="1:13" x14ac:dyDescent="0.45">
      <c r="A12" s="30"/>
      <c r="B12" s="8"/>
      <c r="C12" s="8"/>
      <c r="D12" s="8"/>
      <c r="E12" s="8"/>
      <c r="F12" s="8"/>
      <c r="G12" s="8"/>
      <c r="H12" s="8"/>
      <c r="I12" s="8"/>
      <c r="J12" s="31"/>
      <c r="L12" s="1" t="s">
        <v>42</v>
      </c>
      <c r="M12" s="1">
        <v>60</v>
      </c>
    </row>
    <row r="13" spans="1:13" x14ac:dyDescent="0.45">
      <c r="A13" s="30"/>
      <c r="B13" s="52" t="s">
        <v>70</v>
      </c>
      <c r="C13" s="8"/>
      <c r="D13" s="8"/>
      <c r="E13" s="8"/>
      <c r="F13" s="8"/>
      <c r="G13" s="8"/>
      <c r="H13" s="8"/>
      <c r="I13" s="8"/>
      <c r="J13" s="31"/>
      <c r="L13" s="15"/>
      <c r="M13" s="16"/>
    </row>
    <row r="14" spans="1:13" x14ac:dyDescent="0.45">
      <c r="A14" s="30"/>
      <c r="B14" s="36" t="s">
        <v>6</v>
      </c>
      <c r="C14" s="36"/>
      <c r="D14" s="36"/>
      <c r="E14" s="36"/>
      <c r="F14" s="36"/>
      <c r="G14" s="36"/>
      <c r="H14" s="36"/>
      <c r="I14" s="36"/>
      <c r="J14" s="31"/>
      <c r="L14" s="8"/>
      <c r="M14" s="8"/>
    </row>
    <row r="15" spans="1:13" ht="26.4" x14ac:dyDescent="0.45">
      <c r="A15" s="30"/>
      <c r="B15" s="32" t="s">
        <v>1</v>
      </c>
      <c r="C15" s="32" t="s">
        <v>2</v>
      </c>
      <c r="D15" s="32" t="s">
        <v>0</v>
      </c>
      <c r="E15" s="33" t="s">
        <v>3</v>
      </c>
      <c r="F15" s="33" t="s">
        <v>4</v>
      </c>
      <c r="G15" s="33" t="s">
        <v>5</v>
      </c>
      <c r="H15" s="33" t="s">
        <v>36</v>
      </c>
      <c r="I15" s="58" t="s">
        <v>7</v>
      </c>
      <c r="J15" s="31"/>
    </row>
    <row r="16" spans="1:13" ht="18" customHeight="1" thickBot="1" x14ac:dyDescent="0.5">
      <c r="A16" s="30"/>
      <c r="B16" s="77"/>
      <c r="C16" s="77"/>
      <c r="D16" s="77" t="s">
        <v>44</v>
      </c>
      <c r="E16" s="77"/>
      <c r="F16" s="77"/>
      <c r="G16" s="77"/>
      <c r="H16" s="35">
        <f>VLOOKUP(D16,$L$18:$M$25,2,FALSE)</f>
        <v>0</v>
      </c>
      <c r="I16" s="35" t="str">
        <f>IF(G16="","",G16*F16*E16*H16/1000)</f>
        <v/>
      </c>
      <c r="J16" s="31"/>
    </row>
    <row r="17" spans="1:14" ht="18" customHeight="1" thickBot="1" x14ac:dyDescent="0.5">
      <c r="A17" s="30"/>
      <c r="B17" s="77"/>
      <c r="C17" s="77"/>
      <c r="D17" s="77" t="s">
        <v>44</v>
      </c>
      <c r="E17" s="77"/>
      <c r="F17" s="77"/>
      <c r="G17" s="77"/>
      <c r="H17" s="35">
        <f t="shared" ref="H17:H25" si="0">VLOOKUP(D17,$L$18:$M$25,2,FALSE)</f>
        <v>0</v>
      </c>
      <c r="I17" s="35" t="str">
        <f t="shared" ref="I17:I25" si="1">IF(G17="","",G17*F17*E17*H17/1000)</f>
        <v/>
      </c>
      <c r="J17" s="31"/>
      <c r="L17" s="2" t="s">
        <v>10</v>
      </c>
      <c r="M17" s="3" t="s">
        <v>11</v>
      </c>
    </row>
    <row r="18" spans="1:14" ht="18" customHeight="1" thickBot="1" x14ac:dyDescent="0.5">
      <c r="A18" s="30"/>
      <c r="B18" s="77"/>
      <c r="C18" s="77"/>
      <c r="D18" s="77" t="s">
        <v>44</v>
      </c>
      <c r="E18" s="77"/>
      <c r="F18" s="77"/>
      <c r="G18" s="77"/>
      <c r="H18" s="35">
        <f t="shared" si="0"/>
        <v>0</v>
      </c>
      <c r="I18" s="35" t="str">
        <f t="shared" si="1"/>
        <v/>
      </c>
      <c r="J18" s="31"/>
      <c r="L18" s="12" t="s">
        <v>45</v>
      </c>
      <c r="M18" s="14">
        <v>0</v>
      </c>
    </row>
    <row r="19" spans="1:14" ht="18" customHeight="1" thickBot="1" x14ac:dyDescent="0.5">
      <c r="A19" s="30"/>
      <c r="B19" s="77"/>
      <c r="C19" s="77"/>
      <c r="D19" s="77" t="s">
        <v>44</v>
      </c>
      <c r="E19" s="77"/>
      <c r="F19" s="77"/>
      <c r="G19" s="77"/>
      <c r="H19" s="35">
        <f t="shared" si="0"/>
        <v>0</v>
      </c>
      <c r="I19" s="35" t="str">
        <f t="shared" si="1"/>
        <v/>
      </c>
      <c r="J19" s="31"/>
      <c r="L19" s="4" t="s">
        <v>12</v>
      </c>
      <c r="M19" s="6">
        <v>1500</v>
      </c>
    </row>
    <row r="20" spans="1:14" ht="18" customHeight="1" thickBot="1" x14ac:dyDescent="0.5">
      <c r="A20" s="30"/>
      <c r="B20" s="77"/>
      <c r="C20" s="77"/>
      <c r="D20" s="77" t="s">
        <v>44</v>
      </c>
      <c r="E20" s="77"/>
      <c r="F20" s="77"/>
      <c r="G20" s="77"/>
      <c r="H20" s="35">
        <f t="shared" si="0"/>
        <v>0</v>
      </c>
      <c r="I20" s="35" t="str">
        <f t="shared" si="1"/>
        <v/>
      </c>
      <c r="J20" s="31"/>
      <c r="L20" s="4" t="s">
        <v>13</v>
      </c>
      <c r="M20" s="6">
        <v>3000</v>
      </c>
    </row>
    <row r="21" spans="1:14" ht="18" customHeight="1" thickBot="1" x14ac:dyDescent="0.5">
      <c r="A21" s="30"/>
      <c r="B21" s="77"/>
      <c r="C21" s="77"/>
      <c r="D21" s="77" t="s">
        <v>44</v>
      </c>
      <c r="E21" s="77"/>
      <c r="F21" s="77"/>
      <c r="G21" s="77"/>
      <c r="H21" s="35">
        <f t="shared" si="0"/>
        <v>0</v>
      </c>
      <c r="I21" s="35" t="str">
        <f t="shared" si="1"/>
        <v/>
      </c>
      <c r="J21" s="31"/>
      <c r="L21" s="4" t="s">
        <v>14</v>
      </c>
      <c r="M21" s="6">
        <v>5000</v>
      </c>
    </row>
    <row r="22" spans="1:14" ht="18" customHeight="1" thickBot="1" x14ac:dyDescent="0.5">
      <c r="A22" s="30"/>
      <c r="B22" s="77"/>
      <c r="C22" s="77"/>
      <c r="D22" s="77" t="s">
        <v>44</v>
      </c>
      <c r="E22" s="77"/>
      <c r="F22" s="77"/>
      <c r="G22" s="77"/>
      <c r="H22" s="35">
        <f t="shared" si="0"/>
        <v>0</v>
      </c>
      <c r="I22" s="35" t="str">
        <f t="shared" si="1"/>
        <v/>
      </c>
      <c r="J22" s="31"/>
      <c r="L22" s="4" t="s">
        <v>15</v>
      </c>
      <c r="M22" s="6">
        <v>8000</v>
      </c>
    </row>
    <row r="23" spans="1:14" ht="18" customHeight="1" thickBot="1" x14ac:dyDescent="0.5">
      <c r="A23" s="30"/>
      <c r="B23" s="77"/>
      <c r="C23" s="77"/>
      <c r="D23" s="77" t="s">
        <v>44</v>
      </c>
      <c r="E23" s="77"/>
      <c r="F23" s="77"/>
      <c r="G23" s="77"/>
      <c r="H23" s="35">
        <f t="shared" si="0"/>
        <v>0</v>
      </c>
      <c r="I23" s="35" t="str">
        <f t="shared" si="1"/>
        <v/>
      </c>
      <c r="J23" s="31"/>
      <c r="L23" s="4" t="s">
        <v>16</v>
      </c>
      <c r="M23" s="5">
        <v>600</v>
      </c>
    </row>
    <row r="24" spans="1:14" ht="18" customHeight="1" thickBot="1" x14ac:dyDescent="0.5">
      <c r="A24" s="30"/>
      <c r="B24" s="77"/>
      <c r="C24" s="77"/>
      <c r="D24" s="77" t="s">
        <v>44</v>
      </c>
      <c r="E24" s="77"/>
      <c r="F24" s="77"/>
      <c r="G24" s="77"/>
      <c r="H24" s="35">
        <f t="shared" si="0"/>
        <v>0</v>
      </c>
      <c r="I24" s="35" t="str">
        <f t="shared" si="1"/>
        <v/>
      </c>
      <c r="J24" s="31"/>
      <c r="L24" s="4" t="s">
        <v>17</v>
      </c>
      <c r="M24" s="6">
        <v>4000</v>
      </c>
    </row>
    <row r="25" spans="1:14" ht="18" customHeight="1" thickBot="1" x14ac:dyDescent="0.5">
      <c r="A25" s="30"/>
      <c r="B25" s="77"/>
      <c r="C25" s="77"/>
      <c r="D25" s="77" t="s">
        <v>44</v>
      </c>
      <c r="E25" s="77"/>
      <c r="F25" s="77"/>
      <c r="G25" s="77"/>
      <c r="H25" s="35">
        <f t="shared" si="0"/>
        <v>0</v>
      </c>
      <c r="I25" s="35" t="str">
        <f t="shared" si="1"/>
        <v/>
      </c>
      <c r="J25" s="31"/>
      <c r="L25" s="4" t="s">
        <v>18</v>
      </c>
      <c r="M25" s="6">
        <v>2000</v>
      </c>
    </row>
    <row r="26" spans="1:14" ht="18" customHeight="1" x14ac:dyDescent="0.45">
      <c r="A26" s="30"/>
      <c r="B26" s="36"/>
      <c r="C26" s="36"/>
      <c r="D26" s="36"/>
      <c r="E26" s="36"/>
      <c r="F26" s="36"/>
      <c r="G26" s="36"/>
      <c r="H26" s="34" t="s">
        <v>8</v>
      </c>
      <c r="I26" s="59">
        <f>SUM(I16:I25)</f>
        <v>0</v>
      </c>
      <c r="J26" s="31"/>
    </row>
    <row r="27" spans="1:14" x14ac:dyDescent="0.45">
      <c r="A27" s="30"/>
      <c r="B27" s="36"/>
      <c r="C27" s="36"/>
      <c r="D27" s="36"/>
      <c r="E27" s="36"/>
      <c r="F27" s="36"/>
      <c r="G27" s="36"/>
      <c r="H27" s="36"/>
      <c r="I27" s="36"/>
      <c r="J27" s="31"/>
    </row>
    <row r="28" spans="1:14" x14ac:dyDescent="0.45">
      <c r="A28" s="30"/>
      <c r="B28" s="36" t="s">
        <v>9</v>
      </c>
      <c r="C28" s="36"/>
      <c r="D28" s="36"/>
      <c r="E28" s="36"/>
      <c r="F28" s="36"/>
      <c r="G28" s="36"/>
      <c r="H28" s="36"/>
      <c r="I28" s="36"/>
      <c r="J28" s="31"/>
    </row>
    <row r="29" spans="1:14" ht="26.4" x14ac:dyDescent="0.45">
      <c r="A29" s="30"/>
      <c r="B29" s="32" t="s">
        <v>1</v>
      </c>
      <c r="C29" s="32" t="s">
        <v>2</v>
      </c>
      <c r="D29" s="32" t="s">
        <v>0</v>
      </c>
      <c r="E29" s="33" t="s">
        <v>3</v>
      </c>
      <c r="F29" s="33" t="s">
        <v>4</v>
      </c>
      <c r="G29" s="33" t="s">
        <v>5</v>
      </c>
      <c r="H29" s="33" t="s">
        <v>46</v>
      </c>
      <c r="I29" s="58" t="s">
        <v>7</v>
      </c>
      <c r="J29" s="31"/>
    </row>
    <row r="30" spans="1:14" ht="18" customHeight="1" x14ac:dyDescent="0.45">
      <c r="A30" s="30"/>
      <c r="B30" s="77"/>
      <c r="C30" s="77"/>
      <c r="D30" s="77" t="s">
        <v>44</v>
      </c>
      <c r="E30" s="77"/>
      <c r="F30" s="77"/>
      <c r="G30" s="77"/>
      <c r="H30" s="35">
        <f>VLOOKUP(D30,$L$18:$M$25,2,FALSE)</f>
        <v>0</v>
      </c>
      <c r="I30" s="35" t="str">
        <f>IF(G30="","",G30*F30*E30*H30/1000)</f>
        <v/>
      </c>
      <c r="J30" s="31"/>
    </row>
    <row r="31" spans="1:14" ht="18" customHeight="1" x14ac:dyDescent="0.45">
      <c r="A31" s="30"/>
      <c r="B31" s="77"/>
      <c r="C31" s="77"/>
      <c r="D31" s="77" t="s">
        <v>44</v>
      </c>
      <c r="E31" s="77"/>
      <c r="F31" s="77"/>
      <c r="G31" s="77"/>
      <c r="H31" s="35">
        <f t="shared" ref="H31:H39" si="2">VLOOKUP(D31,$L$18:$M$25,2,FALSE)</f>
        <v>0</v>
      </c>
      <c r="I31" s="35" t="str">
        <f t="shared" ref="I31:I39" si="3">IF(G31="","",G31*F31*E31*H31/1000)</f>
        <v/>
      </c>
      <c r="J31" s="31"/>
    </row>
    <row r="32" spans="1:14" ht="18" customHeight="1" x14ac:dyDescent="0.45">
      <c r="A32" s="30"/>
      <c r="B32" s="77"/>
      <c r="C32" s="77"/>
      <c r="D32" s="77" t="s">
        <v>44</v>
      </c>
      <c r="E32" s="77"/>
      <c r="F32" s="77"/>
      <c r="G32" s="77"/>
      <c r="H32" s="35">
        <f t="shared" si="2"/>
        <v>0</v>
      </c>
      <c r="I32" s="35" t="str">
        <f t="shared" si="3"/>
        <v/>
      </c>
      <c r="J32" s="31"/>
      <c r="L32" s="7"/>
      <c r="M32" s="7"/>
      <c r="N32" s="8"/>
    </row>
    <row r="33" spans="1:14" ht="18" customHeight="1" x14ac:dyDescent="0.45">
      <c r="A33" s="30"/>
      <c r="B33" s="77"/>
      <c r="C33" s="77"/>
      <c r="D33" s="77" t="s">
        <v>44</v>
      </c>
      <c r="E33" s="77"/>
      <c r="F33" s="77"/>
      <c r="G33" s="77"/>
      <c r="H33" s="35">
        <f t="shared" si="2"/>
        <v>0</v>
      </c>
      <c r="I33" s="35" t="str">
        <f t="shared" si="3"/>
        <v/>
      </c>
      <c r="J33" s="31"/>
      <c r="L33" s="9"/>
      <c r="M33" s="9"/>
      <c r="N33" s="8"/>
    </row>
    <row r="34" spans="1:14" ht="18" customHeight="1" x14ac:dyDescent="0.45">
      <c r="A34" s="30"/>
      <c r="B34" s="77"/>
      <c r="C34" s="77"/>
      <c r="D34" s="77" t="s">
        <v>44</v>
      </c>
      <c r="E34" s="77"/>
      <c r="F34" s="77"/>
      <c r="G34" s="77"/>
      <c r="H34" s="35">
        <f t="shared" si="2"/>
        <v>0</v>
      </c>
      <c r="I34" s="35" t="str">
        <f t="shared" si="3"/>
        <v/>
      </c>
      <c r="J34" s="31"/>
      <c r="L34" s="9"/>
      <c r="M34" s="9"/>
      <c r="N34" s="8"/>
    </row>
    <row r="35" spans="1:14" ht="18" customHeight="1" x14ac:dyDescent="0.45">
      <c r="A35" s="30"/>
      <c r="B35" s="77"/>
      <c r="C35" s="77"/>
      <c r="D35" s="77" t="s">
        <v>44</v>
      </c>
      <c r="E35" s="77"/>
      <c r="F35" s="77"/>
      <c r="G35" s="77"/>
      <c r="H35" s="35">
        <f t="shared" si="2"/>
        <v>0</v>
      </c>
      <c r="I35" s="35" t="str">
        <f t="shared" si="3"/>
        <v/>
      </c>
      <c r="J35" s="31"/>
      <c r="L35" s="9"/>
      <c r="M35" s="9"/>
      <c r="N35" s="8"/>
    </row>
    <row r="36" spans="1:14" ht="18" customHeight="1" x14ac:dyDescent="0.45">
      <c r="A36" s="30"/>
      <c r="B36" s="77"/>
      <c r="C36" s="77"/>
      <c r="D36" s="77" t="s">
        <v>44</v>
      </c>
      <c r="E36" s="77"/>
      <c r="F36" s="77"/>
      <c r="G36" s="77"/>
      <c r="H36" s="35">
        <f t="shared" si="2"/>
        <v>0</v>
      </c>
      <c r="I36" s="35" t="str">
        <f t="shared" si="3"/>
        <v/>
      </c>
      <c r="J36" s="31"/>
      <c r="L36" s="9"/>
      <c r="M36" s="9"/>
      <c r="N36" s="8"/>
    </row>
    <row r="37" spans="1:14" ht="18" customHeight="1" x14ac:dyDescent="0.45">
      <c r="A37" s="30"/>
      <c r="B37" s="77"/>
      <c r="C37" s="77"/>
      <c r="D37" s="77" t="s">
        <v>44</v>
      </c>
      <c r="E37" s="77"/>
      <c r="F37" s="77"/>
      <c r="G37" s="77"/>
      <c r="H37" s="35">
        <f t="shared" si="2"/>
        <v>0</v>
      </c>
      <c r="I37" s="35" t="str">
        <f t="shared" si="3"/>
        <v/>
      </c>
      <c r="J37" s="31"/>
    </row>
    <row r="38" spans="1:14" ht="18" customHeight="1" x14ac:dyDescent="0.45">
      <c r="A38" s="30"/>
      <c r="B38" s="77"/>
      <c r="C38" s="77"/>
      <c r="D38" s="77" t="s">
        <v>44</v>
      </c>
      <c r="E38" s="77"/>
      <c r="F38" s="77"/>
      <c r="G38" s="77"/>
      <c r="H38" s="35">
        <f t="shared" si="2"/>
        <v>0</v>
      </c>
      <c r="I38" s="35" t="str">
        <f t="shared" si="3"/>
        <v/>
      </c>
      <c r="J38" s="31"/>
    </row>
    <row r="39" spans="1:14" ht="18" customHeight="1" x14ac:dyDescent="0.45">
      <c r="A39" s="30"/>
      <c r="B39" s="77"/>
      <c r="C39" s="77"/>
      <c r="D39" s="77" t="s">
        <v>44</v>
      </c>
      <c r="E39" s="77"/>
      <c r="F39" s="77"/>
      <c r="G39" s="77"/>
      <c r="H39" s="35">
        <f t="shared" si="2"/>
        <v>0</v>
      </c>
      <c r="I39" s="35" t="str">
        <f t="shared" si="3"/>
        <v/>
      </c>
      <c r="J39" s="31"/>
    </row>
    <row r="40" spans="1:14" ht="18" customHeight="1" x14ac:dyDescent="0.45">
      <c r="A40" s="30"/>
      <c r="B40" s="36"/>
      <c r="C40" s="36"/>
      <c r="D40" s="36"/>
      <c r="E40" s="36"/>
      <c r="F40" s="36"/>
      <c r="G40" s="36"/>
      <c r="H40" s="34" t="s">
        <v>8</v>
      </c>
      <c r="I40" s="59">
        <f>SUM(I30:I39)</f>
        <v>0</v>
      </c>
      <c r="J40" s="31"/>
    </row>
    <row r="41" spans="1:14" ht="18.600000000000001" thickBot="1" x14ac:dyDescent="0.5">
      <c r="A41" s="50"/>
      <c r="B41" s="51"/>
      <c r="C41" s="51"/>
      <c r="D41" s="51"/>
      <c r="E41" s="51"/>
      <c r="F41" s="51"/>
      <c r="G41" s="51"/>
      <c r="H41" s="51"/>
      <c r="I41" s="51"/>
      <c r="J41" s="89"/>
    </row>
    <row r="42" spans="1:14" x14ac:dyDescent="0.45">
      <c r="J42" s="88"/>
    </row>
    <row r="43" spans="1:14" x14ac:dyDescent="0.45">
      <c r="B43" s="47"/>
      <c r="C43" s="47"/>
      <c r="D43" s="48"/>
      <c r="E43" s="49"/>
    </row>
    <row r="44" spans="1:14" x14ac:dyDescent="0.45">
      <c r="B44" s="46"/>
      <c r="C44" s="8"/>
      <c r="D44" s="8"/>
      <c r="E44" s="8"/>
    </row>
    <row r="45" spans="1:14" x14ac:dyDescent="0.45">
      <c r="B45" s="8"/>
      <c r="C45" s="8"/>
      <c r="D45" s="8"/>
      <c r="E45" s="8"/>
    </row>
    <row r="46" spans="1:14" x14ac:dyDescent="0.45">
      <c r="C46" s="8"/>
      <c r="F46" s="8"/>
    </row>
    <row r="47" spans="1:14" x14ac:dyDescent="0.45">
      <c r="C47" s="8"/>
    </row>
    <row r="48" spans="1:14" x14ac:dyDescent="0.45">
      <c r="C48" s="8"/>
    </row>
    <row r="49" spans="3:3" x14ac:dyDescent="0.45">
      <c r="C49" s="8"/>
    </row>
    <row r="50" spans="3:3" x14ac:dyDescent="0.45">
      <c r="C50" s="8"/>
    </row>
  </sheetData>
  <mergeCells count="4">
    <mergeCell ref="B4:I4"/>
    <mergeCell ref="G3:H3"/>
    <mergeCell ref="B2:I2"/>
    <mergeCell ref="B3:F3"/>
  </mergeCells>
  <phoneticPr fontId="2"/>
  <dataValidations count="3">
    <dataValidation type="list" errorStyle="warning" allowBlank="1" showInputMessage="1" showErrorMessage="1" errorTitle="リストにない項目" error="リストにない場合のみ、入力してください。_x000a_設備利用率に手動で数字を入力してください。" sqref="C7">
      <formula1>$L$8:$L$12</formula1>
    </dataValidation>
    <dataValidation type="list" allowBlank="1" showInputMessage="1" showErrorMessage="1" sqref="D8:D9">
      <formula1>$L$19:$L$25</formula1>
    </dataValidation>
    <dataValidation type="list" errorStyle="warning" showInputMessage="1" showErrorMessage="1" errorTitle="リストにない項目" error="リストにない項目の場合のみ、入力を続けてください。_x000a_使用時間に手動で数値を入力してください。" sqref="D30:D39 D16:D25">
      <formula1>$L$18:$L$25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"/>
  <sheetViews>
    <sheetView view="pageBreakPreview" topLeftCell="A91" zoomScale="130" zoomScaleNormal="130" zoomScaleSheetLayoutView="130" workbookViewId="0">
      <selection activeCell="C111" sqref="C111"/>
    </sheetView>
  </sheetViews>
  <sheetFormatPr defaultRowHeight="18" x14ac:dyDescent="0.45"/>
  <cols>
    <col min="1" max="2" width="3.19921875" customWidth="1"/>
    <col min="3" max="3" width="17.09765625" customWidth="1"/>
    <col min="4" max="4" width="9.59765625" customWidth="1"/>
    <col min="5" max="5" width="14.09765625" customWidth="1"/>
    <col min="6" max="6" width="9.59765625" customWidth="1"/>
    <col min="7" max="7" width="11.59765625" customWidth="1"/>
    <col min="8" max="8" width="9.59765625" customWidth="1"/>
    <col min="9" max="9" width="11.59765625" customWidth="1"/>
    <col min="10" max="10" width="9.59765625" customWidth="1"/>
    <col min="11" max="11" width="17.5" customWidth="1"/>
    <col min="12" max="12" width="3.8984375" customWidth="1"/>
  </cols>
  <sheetData>
    <row r="1" spans="1:16" ht="24.6" customHeight="1" x14ac:dyDescent="0.45">
      <c r="A1" s="192"/>
      <c r="B1" s="192"/>
      <c r="C1" s="192"/>
      <c r="D1" s="13"/>
      <c r="E1" s="13"/>
      <c r="F1" s="13"/>
      <c r="G1" s="13"/>
      <c r="H1" s="13"/>
      <c r="I1" s="13"/>
    </row>
    <row r="2" spans="1:16" ht="30" customHeight="1" x14ac:dyDescent="0.45">
      <c r="A2" s="93" t="s">
        <v>126</v>
      </c>
      <c r="B2" s="80"/>
      <c r="C2" s="17"/>
      <c r="D2" s="17"/>
      <c r="E2" s="17"/>
      <c r="F2" s="17"/>
      <c r="G2" s="17"/>
      <c r="H2" s="17"/>
      <c r="I2" s="17"/>
      <c r="J2" s="22"/>
      <c r="K2" s="22"/>
      <c r="L2" s="22"/>
    </row>
    <row r="3" spans="1:16" ht="18" customHeight="1" x14ac:dyDescent="0.45">
      <c r="A3" s="80"/>
      <c r="B3" s="80"/>
      <c r="C3" s="82"/>
      <c r="D3" s="82"/>
      <c r="E3" s="82"/>
      <c r="F3" s="82"/>
      <c r="G3" s="82"/>
      <c r="H3" s="82"/>
      <c r="I3" s="82"/>
      <c r="J3" s="22"/>
      <c r="K3" s="22"/>
      <c r="L3" s="22"/>
    </row>
    <row r="4" spans="1:16" ht="18" customHeight="1" x14ac:dyDescent="0.45">
      <c r="A4" s="92" t="s">
        <v>121</v>
      </c>
      <c r="B4" s="94" t="s">
        <v>127</v>
      </c>
      <c r="C4" s="84"/>
      <c r="D4" s="17"/>
      <c r="E4" s="17"/>
      <c r="F4" s="17"/>
      <c r="G4" s="17"/>
      <c r="H4" s="17"/>
      <c r="I4" s="17"/>
      <c r="J4" s="22"/>
      <c r="K4" s="22"/>
      <c r="L4" s="22"/>
    </row>
    <row r="5" spans="1:16" ht="18" customHeight="1" x14ac:dyDescent="0.45">
      <c r="A5" s="19"/>
      <c r="B5" s="176" t="s">
        <v>117</v>
      </c>
      <c r="C5" s="176"/>
      <c r="D5" s="176"/>
      <c r="E5" s="176"/>
      <c r="F5" s="176"/>
      <c r="G5" s="176"/>
      <c r="H5" s="176"/>
      <c r="I5" s="176"/>
      <c r="J5" s="176"/>
      <c r="K5" s="176"/>
    </row>
    <row r="6" spans="1:16" ht="18" customHeight="1" x14ac:dyDescent="0.45">
      <c r="A6" s="19"/>
      <c r="B6" s="95" t="s">
        <v>128</v>
      </c>
      <c r="C6" s="22"/>
      <c r="D6" s="22"/>
      <c r="E6" s="22"/>
      <c r="F6" s="22"/>
      <c r="G6" s="22"/>
      <c r="H6" s="22"/>
      <c r="I6" s="17"/>
      <c r="J6" s="22"/>
      <c r="L6" s="22"/>
      <c r="M6" s="22"/>
      <c r="N6" s="22"/>
      <c r="O6" s="22"/>
      <c r="P6" s="22"/>
    </row>
    <row r="7" spans="1:16" ht="18" customHeight="1" x14ac:dyDescent="0.45">
      <c r="A7" s="81"/>
      <c r="B7" s="80"/>
      <c r="C7" s="22"/>
      <c r="D7" s="22"/>
      <c r="E7" s="22"/>
      <c r="F7" s="22"/>
      <c r="G7" s="22"/>
      <c r="H7" s="22"/>
      <c r="I7" s="82"/>
      <c r="J7" s="22"/>
      <c r="L7" s="22"/>
      <c r="M7" s="22"/>
      <c r="N7" s="22"/>
      <c r="O7" s="22"/>
      <c r="P7" s="22"/>
    </row>
    <row r="8" spans="1:16" x14ac:dyDescent="0.45">
      <c r="A8" s="92" t="s">
        <v>120</v>
      </c>
      <c r="B8" s="85" t="s">
        <v>73</v>
      </c>
      <c r="C8" s="84"/>
      <c r="I8" s="17"/>
      <c r="J8" s="22"/>
      <c r="L8" s="37"/>
      <c r="M8" s="37"/>
      <c r="N8" s="37"/>
      <c r="O8" s="37"/>
      <c r="P8" s="37"/>
    </row>
    <row r="9" spans="1:16" x14ac:dyDescent="0.45">
      <c r="A9" s="19"/>
      <c r="B9" s="96" t="s">
        <v>129</v>
      </c>
      <c r="I9" s="17"/>
      <c r="J9" s="22"/>
    </row>
    <row r="10" spans="1:16" ht="18" customHeight="1" x14ac:dyDescent="0.45">
      <c r="A10" s="17"/>
      <c r="B10" s="178" t="s">
        <v>50</v>
      </c>
      <c r="C10" s="178"/>
      <c r="D10" s="177" t="s">
        <v>47</v>
      </c>
      <c r="E10" s="177"/>
      <c r="F10" s="177"/>
      <c r="G10" s="177"/>
      <c r="H10" s="177"/>
      <c r="I10" s="17"/>
      <c r="J10" s="22"/>
    </row>
    <row r="11" spans="1:16" x14ac:dyDescent="0.45">
      <c r="A11" s="17"/>
      <c r="B11" s="178"/>
      <c r="C11" s="178"/>
      <c r="D11" s="177" t="s">
        <v>48</v>
      </c>
      <c r="E11" s="177"/>
      <c r="F11" s="177"/>
      <c r="G11" s="177"/>
      <c r="H11" s="177"/>
      <c r="I11" s="17"/>
      <c r="J11" s="45"/>
    </row>
    <row r="12" spans="1:16" x14ac:dyDescent="0.45">
      <c r="A12" s="17"/>
      <c r="B12" s="178"/>
      <c r="C12" s="178"/>
      <c r="D12" s="177" t="s">
        <v>49</v>
      </c>
      <c r="E12" s="177"/>
      <c r="F12" s="177"/>
      <c r="G12" s="177"/>
      <c r="H12" s="177"/>
      <c r="I12" s="17"/>
      <c r="J12" s="22"/>
      <c r="K12" s="22"/>
      <c r="L12" s="22"/>
    </row>
    <row r="13" spans="1:16" x14ac:dyDescent="0.45">
      <c r="A13" s="17"/>
      <c r="B13" s="82"/>
      <c r="C13" s="22"/>
      <c r="D13" s="22"/>
      <c r="E13" s="22"/>
      <c r="F13" s="22"/>
      <c r="G13" s="22"/>
      <c r="H13" s="22"/>
      <c r="I13" s="17"/>
      <c r="J13" s="22"/>
      <c r="K13" s="22"/>
      <c r="L13" s="22"/>
    </row>
    <row r="14" spans="1:16" x14ac:dyDescent="0.45">
      <c r="A14" s="17"/>
      <c r="B14" s="82"/>
      <c r="C14" s="22"/>
      <c r="D14" s="22"/>
      <c r="E14" s="22"/>
      <c r="F14" s="22"/>
      <c r="G14" s="22"/>
      <c r="H14" s="22"/>
      <c r="I14" s="17"/>
      <c r="J14" s="22"/>
      <c r="K14" s="22"/>
      <c r="L14" s="22"/>
    </row>
    <row r="15" spans="1:16" x14ac:dyDescent="0.45">
      <c r="A15" s="17"/>
      <c r="B15" s="85" t="s">
        <v>72</v>
      </c>
      <c r="D15" s="17"/>
      <c r="E15" s="17"/>
      <c r="F15" s="17"/>
      <c r="G15" s="17"/>
      <c r="H15" s="17"/>
      <c r="I15" s="17"/>
      <c r="J15" s="22"/>
      <c r="K15" s="22"/>
      <c r="L15" s="22"/>
    </row>
    <row r="16" spans="1:16" x14ac:dyDescent="0.45">
      <c r="A16" s="17"/>
      <c r="B16" s="82"/>
      <c r="C16" s="17"/>
      <c r="D16" s="17"/>
      <c r="E16" s="17"/>
      <c r="F16" s="17"/>
      <c r="G16" s="17"/>
      <c r="H16" s="17"/>
      <c r="I16" s="17"/>
      <c r="J16" s="22"/>
      <c r="K16" s="22"/>
      <c r="L16" s="22"/>
    </row>
    <row r="17" spans="1:12" ht="19.5" customHeight="1" x14ac:dyDescent="0.45">
      <c r="A17" s="17"/>
      <c r="B17" s="82"/>
      <c r="C17" s="22"/>
      <c r="E17" s="22" t="s">
        <v>56</v>
      </c>
      <c r="F17" s="22"/>
      <c r="G17" s="22"/>
      <c r="H17" s="22"/>
      <c r="I17" s="22"/>
      <c r="J17" s="22"/>
      <c r="K17" s="22"/>
      <c r="L17" s="22"/>
    </row>
    <row r="18" spans="1:12" ht="18.600000000000001" thickBot="1" x14ac:dyDescent="0.5">
      <c r="A18" s="17"/>
      <c r="B18" s="8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39.9" customHeight="1" thickBot="1" x14ac:dyDescent="0.5">
      <c r="A19" s="17"/>
      <c r="B19" s="82"/>
      <c r="C19" s="193" t="s">
        <v>57</v>
      </c>
      <c r="D19" s="193"/>
      <c r="E19" s="194" t="s">
        <v>58</v>
      </c>
      <c r="F19" s="195"/>
      <c r="G19" s="195"/>
      <c r="H19" s="196"/>
      <c r="I19" s="22"/>
      <c r="J19" s="22"/>
      <c r="K19" s="22"/>
      <c r="L19" s="22"/>
    </row>
    <row r="20" spans="1:12" ht="18.600000000000001" thickBot="1" x14ac:dyDescent="0.5">
      <c r="A20" s="17"/>
      <c r="B20" s="82"/>
      <c r="C20" s="22"/>
      <c r="D20" s="23"/>
      <c r="E20" s="24"/>
      <c r="F20" s="22"/>
      <c r="G20" s="184"/>
      <c r="H20" s="185"/>
      <c r="I20" s="22"/>
      <c r="J20" s="22"/>
      <c r="K20" s="22"/>
      <c r="L20" s="22"/>
    </row>
    <row r="21" spans="1:12" ht="50.25" customHeight="1" thickBot="1" x14ac:dyDescent="0.5">
      <c r="A21" s="17"/>
      <c r="B21" s="82"/>
      <c r="C21" s="180" t="s">
        <v>130</v>
      </c>
      <c r="D21" s="180"/>
      <c r="E21" s="199" t="s">
        <v>89</v>
      </c>
      <c r="F21" s="200"/>
      <c r="G21" s="201" t="s">
        <v>59</v>
      </c>
      <c r="H21" s="202"/>
      <c r="I21" s="22"/>
      <c r="J21" s="22"/>
      <c r="K21" s="22"/>
      <c r="L21" s="22"/>
    </row>
    <row r="22" spans="1:12" ht="24" x14ac:dyDescent="0.45">
      <c r="A22" s="17"/>
      <c r="B22" s="82"/>
      <c r="C22" s="22"/>
      <c r="D22" s="23"/>
      <c r="E22" s="25"/>
      <c r="F22" s="23"/>
      <c r="G22" s="23"/>
      <c r="H22" s="22"/>
      <c r="I22" s="26" t="s">
        <v>60</v>
      </c>
      <c r="J22" s="22"/>
      <c r="K22" s="22"/>
      <c r="L22" s="22"/>
    </row>
    <row r="23" spans="1:12" ht="18.600000000000001" thickBot="1" x14ac:dyDescent="0.5">
      <c r="A23" s="17"/>
      <c r="B23" s="82"/>
      <c r="C23" s="22"/>
      <c r="D23" s="22"/>
      <c r="E23" s="23"/>
      <c r="F23" s="23"/>
      <c r="G23" s="23"/>
      <c r="H23" s="22"/>
      <c r="I23" s="22"/>
      <c r="J23" s="22"/>
      <c r="K23" s="22"/>
      <c r="L23" s="22"/>
    </row>
    <row r="24" spans="1:12" ht="72.75" customHeight="1" thickBot="1" x14ac:dyDescent="0.5">
      <c r="A24" s="17"/>
      <c r="B24" s="82"/>
      <c r="C24" s="22"/>
      <c r="D24" s="97" t="s">
        <v>131</v>
      </c>
      <c r="E24" s="19" t="s">
        <v>55</v>
      </c>
      <c r="F24" s="201" t="s">
        <v>61</v>
      </c>
      <c r="G24" s="202"/>
      <c r="H24" s="22"/>
      <c r="I24" s="27"/>
      <c r="J24" s="22"/>
      <c r="K24" s="22"/>
      <c r="L24" s="22"/>
    </row>
    <row r="25" spans="1:12" x14ac:dyDescent="0.45">
      <c r="A25" s="17"/>
      <c r="B25" s="82"/>
      <c r="C25" s="17"/>
      <c r="D25" s="17"/>
      <c r="E25" s="17"/>
      <c r="F25" s="17"/>
      <c r="G25" s="17"/>
      <c r="H25" s="17"/>
      <c r="I25" s="17"/>
      <c r="J25" s="22"/>
      <c r="K25" s="22"/>
      <c r="L25" s="22"/>
    </row>
    <row r="26" spans="1:12" x14ac:dyDescent="0.45">
      <c r="A26" s="17"/>
      <c r="B26" s="96" t="s">
        <v>133</v>
      </c>
      <c r="D26" s="17"/>
      <c r="E26" s="17"/>
      <c r="F26" s="17"/>
      <c r="G26" s="17"/>
      <c r="H26" s="17"/>
      <c r="I26" s="17"/>
      <c r="J26" s="22"/>
      <c r="K26" s="22"/>
      <c r="L26" s="22"/>
    </row>
    <row r="27" spans="1:12" ht="18.600000000000001" thickBot="1" x14ac:dyDescent="0.5">
      <c r="A27" s="17"/>
      <c r="B27" s="96" t="s">
        <v>134</v>
      </c>
      <c r="D27" s="17"/>
      <c r="E27" s="17"/>
      <c r="F27" s="17"/>
      <c r="G27" s="17"/>
      <c r="H27" s="17"/>
      <c r="I27" s="17"/>
      <c r="J27" s="22"/>
      <c r="K27" s="22"/>
      <c r="L27" s="22"/>
    </row>
    <row r="28" spans="1:12" ht="36.75" customHeight="1" thickBot="1" x14ac:dyDescent="0.5">
      <c r="A28" s="17"/>
      <c r="B28" s="82"/>
      <c r="C28" s="18" t="s">
        <v>102</v>
      </c>
      <c r="D28" s="19" t="s">
        <v>51</v>
      </c>
      <c r="E28" s="18" t="s">
        <v>52</v>
      </c>
      <c r="F28" s="19" t="s">
        <v>51</v>
      </c>
      <c r="G28" s="18" t="s">
        <v>53</v>
      </c>
      <c r="H28" s="19" t="s">
        <v>51</v>
      </c>
      <c r="I28" s="20" t="s">
        <v>54</v>
      </c>
      <c r="J28" s="21" t="s">
        <v>55</v>
      </c>
      <c r="K28" s="98" t="s">
        <v>132</v>
      </c>
      <c r="L28" s="22"/>
    </row>
    <row r="29" spans="1:12" ht="18" customHeight="1" x14ac:dyDescent="0.45">
      <c r="A29" s="86"/>
      <c r="B29" s="86"/>
      <c r="C29" s="87"/>
      <c r="D29" s="81"/>
      <c r="E29" s="87"/>
      <c r="F29" s="81"/>
      <c r="G29" s="87"/>
      <c r="H29" s="81"/>
      <c r="I29" s="28"/>
      <c r="J29" s="90"/>
      <c r="K29" s="87"/>
      <c r="L29" s="22"/>
    </row>
    <row r="30" spans="1:12" x14ac:dyDescent="0.45">
      <c r="A30" s="17"/>
      <c r="B30" s="96" t="s">
        <v>135</v>
      </c>
      <c r="D30" s="17"/>
      <c r="E30" s="17"/>
      <c r="F30" s="17"/>
      <c r="G30" s="17"/>
      <c r="H30" s="17"/>
      <c r="I30" s="17"/>
      <c r="J30" s="22"/>
      <c r="K30" s="22"/>
      <c r="L30" s="22"/>
    </row>
    <row r="31" spans="1:12" x14ac:dyDescent="0.45">
      <c r="A31" s="17"/>
      <c r="B31" s="96" t="s">
        <v>136</v>
      </c>
      <c r="D31" s="17"/>
      <c r="E31" s="17"/>
      <c r="F31" s="17"/>
      <c r="G31" s="17"/>
      <c r="H31" s="17"/>
      <c r="I31" s="17"/>
      <c r="J31" s="22"/>
      <c r="K31" s="22"/>
      <c r="L31" s="22"/>
    </row>
    <row r="32" spans="1:12" x14ac:dyDescent="0.45">
      <c r="A32" s="17"/>
      <c r="B32" s="96" t="s">
        <v>103</v>
      </c>
      <c r="D32" s="17"/>
      <c r="E32" s="17"/>
      <c r="F32" s="17"/>
      <c r="G32" s="17"/>
      <c r="H32" s="17"/>
      <c r="I32" s="17"/>
      <c r="J32" s="22"/>
      <c r="K32" s="22"/>
      <c r="L32" s="22"/>
    </row>
    <row r="33" spans="1:12" x14ac:dyDescent="0.45">
      <c r="A33" s="17"/>
      <c r="B33" s="96" t="s">
        <v>137</v>
      </c>
      <c r="D33" s="17"/>
      <c r="E33" s="17"/>
      <c r="F33" s="17"/>
      <c r="G33" s="17"/>
      <c r="H33" s="17"/>
      <c r="I33" s="17"/>
      <c r="J33" s="22"/>
      <c r="K33" s="22"/>
      <c r="L33" s="22"/>
    </row>
    <row r="34" spans="1:12" x14ac:dyDescent="0.45">
      <c r="A34" s="17"/>
      <c r="B34" s="82"/>
      <c r="C34" s="17"/>
      <c r="D34" s="17"/>
      <c r="E34" s="17"/>
      <c r="F34" s="17"/>
      <c r="G34" s="17"/>
      <c r="H34" s="17"/>
      <c r="I34" s="17"/>
      <c r="J34" s="22"/>
      <c r="K34" s="22"/>
      <c r="L34" s="22"/>
    </row>
    <row r="35" spans="1:12" ht="18.600000000000001" thickBot="1" x14ac:dyDescent="0.5">
      <c r="A35" s="17"/>
      <c r="C35" s="39" t="s">
        <v>74</v>
      </c>
      <c r="D35" s="22"/>
      <c r="E35" s="17"/>
      <c r="F35" s="17"/>
      <c r="G35" s="17"/>
      <c r="H35" s="17"/>
      <c r="I35" s="17"/>
      <c r="J35" s="22"/>
      <c r="K35" s="22"/>
      <c r="L35" s="22"/>
    </row>
    <row r="36" spans="1:12" ht="24.6" thickBot="1" x14ac:dyDescent="0.5">
      <c r="A36" s="17"/>
      <c r="B36" s="82"/>
      <c r="C36" s="40" t="s">
        <v>75</v>
      </c>
      <c r="D36" s="41" t="s">
        <v>76</v>
      </c>
      <c r="E36" s="17"/>
      <c r="F36" s="17"/>
      <c r="G36" s="17"/>
      <c r="H36" s="17"/>
      <c r="I36" s="17"/>
      <c r="J36" s="22"/>
      <c r="K36" s="22"/>
      <c r="L36" s="22"/>
    </row>
    <row r="37" spans="1:12" ht="18.600000000000001" thickBot="1" x14ac:dyDescent="0.5">
      <c r="A37" s="17"/>
      <c r="B37" s="82"/>
      <c r="C37" s="42" t="s">
        <v>77</v>
      </c>
      <c r="D37" s="43">
        <v>0.17199999999999999</v>
      </c>
      <c r="E37" s="17"/>
      <c r="F37" s="17"/>
      <c r="G37" s="17"/>
      <c r="H37" s="17"/>
      <c r="I37" s="17"/>
      <c r="J37" s="22"/>
      <c r="K37" s="22"/>
      <c r="L37" s="22"/>
    </row>
    <row r="38" spans="1:12" ht="18.600000000000001" thickBot="1" x14ac:dyDescent="0.5">
      <c r="A38" s="17"/>
      <c r="B38" s="82"/>
      <c r="C38" s="42" t="s">
        <v>78</v>
      </c>
      <c r="D38" s="43">
        <v>0.254</v>
      </c>
      <c r="E38" s="17"/>
      <c r="F38" s="17"/>
      <c r="G38" s="17"/>
      <c r="H38" s="17"/>
      <c r="I38" s="17"/>
      <c r="J38" s="22"/>
      <c r="K38" s="22"/>
      <c r="L38" s="22"/>
    </row>
    <row r="39" spans="1:12" ht="18.600000000000001" thickBot="1" x14ac:dyDescent="0.5">
      <c r="A39" s="17"/>
      <c r="B39" s="82"/>
      <c r="C39" s="42" t="s">
        <v>79</v>
      </c>
      <c r="D39" s="44">
        <v>0.87</v>
      </c>
      <c r="E39" s="17"/>
      <c r="F39" s="17"/>
      <c r="G39" s="17"/>
      <c r="H39" s="17"/>
      <c r="I39" s="17"/>
      <c r="J39" s="22"/>
      <c r="K39" s="22"/>
      <c r="L39" s="22"/>
    </row>
    <row r="40" spans="1:12" ht="18.600000000000001" thickBot="1" x14ac:dyDescent="0.5">
      <c r="A40" s="17"/>
      <c r="B40" s="82"/>
      <c r="C40" s="42" t="s">
        <v>80</v>
      </c>
      <c r="D40" s="44">
        <v>0.6</v>
      </c>
      <c r="E40" s="17"/>
      <c r="F40" s="17"/>
      <c r="G40" s="17"/>
      <c r="H40" s="17"/>
      <c r="I40" s="17"/>
      <c r="J40" s="22"/>
      <c r="K40" s="22"/>
      <c r="L40" s="22"/>
    </row>
    <row r="41" spans="1:12" ht="19.2" customHeight="1" x14ac:dyDescent="0.45">
      <c r="A41" s="17"/>
      <c r="B41" s="82"/>
      <c r="C41" s="176" t="s">
        <v>112</v>
      </c>
      <c r="D41" s="176"/>
      <c r="E41" s="176"/>
      <c r="F41" s="176"/>
      <c r="G41" s="176"/>
      <c r="H41" s="176"/>
      <c r="I41" s="176"/>
      <c r="J41" s="176"/>
      <c r="K41" s="176"/>
      <c r="L41" s="176"/>
    </row>
    <row r="42" spans="1:12" ht="19.2" customHeight="1" x14ac:dyDescent="0.45">
      <c r="A42" s="82"/>
      <c r="B42" s="82"/>
      <c r="C42" s="91" t="s">
        <v>111</v>
      </c>
      <c r="D42" s="83"/>
      <c r="E42" s="83"/>
      <c r="F42" s="83"/>
      <c r="G42" s="83"/>
      <c r="H42" s="83"/>
      <c r="I42" s="83"/>
      <c r="J42" s="83"/>
      <c r="K42" s="83"/>
      <c r="L42" s="83"/>
    </row>
    <row r="43" spans="1:12" x14ac:dyDescent="0.45">
      <c r="A43" s="17"/>
      <c r="B43" s="82"/>
      <c r="C43" s="17"/>
      <c r="D43" s="17"/>
      <c r="E43" s="17"/>
      <c r="F43" s="17"/>
      <c r="G43" s="17"/>
      <c r="H43" s="17"/>
      <c r="I43" s="17"/>
      <c r="J43" s="22"/>
      <c r="K43" s="22"/>
      <c r="L43" s="22"/>
    </row>
    <row r="44" spans="1:12" x14ac:dyDescent="0.45">
      <c r="A44" s="17"/>
      <c r="B44" s="82"/>
      <c r="C44" s="17"/>
      <c r="D44" s="17"/>
      <c r="E44" s="17"/>
      <c r="F44" s="17"/>
      <c r="G44" s="17"/>
      <c r="H44" s="17"/>
      <c r="I44" s="17"/>
      <c r="J44" s="22"/>
      <c r="K44" s="22"/>
      <c r="L44" s="22"/>
    </row>
    <row r="45" spans="1:12" x14ac:dyDescent="0.45">
      <c r="A45" s="17"/>
      <c r="B45" s="85" t="s">
        <v>114</v>
      </c>
      <c r="D45" s="17"/>
      <c r="E45" s="17"/>
      <c r="F45" s="17"/>
      <c r="G45" s="17"/>
      <c r="H45" s="17"/>
      <c r="I45" s="17"/>
      <c r="J45" s="22"/>
      <c r="K45" s="22"/>
      <c r="L45" s="22"/>
    </row>
    <row r="46" spans="1:12" x14ac:dyDescent="0.45">
      <c r="A46" s="17"/>
      <c r="B46" s="82"/>
      <c r="C46" s="22"/>
      <c r="D46" s="22"/>
      <c r="E46" s="22"/>
      <c r="F46" s="22"/>
      <c r="G46" s="22"/>
      <c r="H46" s="22"/>
      <c r="I46" s="17"/>
      <c r="J46" s="22"/>
      <c r="K46" s="22"/>
      <c r="L46" s="22"/>
    </row>
    <row r="47" spans="1:12" x14ac:dyDescent="0.45">
      <c r="A47" s="17"/>
      <c r="B47" s="82"/>
      <c r="C47" s="99"/>
      <c r="D47" s="99" t="s">
        <v>138</v>
      </c>
      <c r="E47" s="99"/>
      <c r="F47" s="99"/>
      <c r="G47" s="99"/>
      <c r="H47" s="22"/>
      <c r="I47" s="17"/>
      <c r="J47" s="22"/>
      <c r="K47" s="22"/>
      <c r="L47" s="22"/>
    </row>
    <row r="48" spans="1:12" ht="18.600000000000001" thickBot="1" x14ac:dyDescent="0.5">
      <c r="A48" s="17"/>
      <c r="B48" s="82"/>
      <c r="C48" s="99"/>
      <c r="D48" s="99"/>
      <c r="E48" s="99"/>
      <c r="F48" s="99"/>
      <c r="G48" s="99"/>
      <c r="H48" s="22"/>
      <c r="I48" s="17"/>
      <c r="J48" s="22"/>
      <c r="K48" s="22"/>
      <c r="L48" s="22"/>
    </row>
    <row r="49" spans="1:12" ht="39.9" customHeight="1" thickBot="1" x14ac:dyDescent="0.5">
      <c r="A49" s="17"/>
      <c r="B49" s="82"/>
      <c r="C49" s="180" t="s">
        <v>57</v>
      </c>
      <c r="D49" s="180"/>
      <c r="E49" s="181" t="s">
        <v>62</v>
      </c>
      <c r="F49" s="182"/>
      <c r="G49" s="183"/>
      <c r="H49" s="22"/>
      <c r="I49" s="17"/>
      <c r="J49" s="22"/>
      <c r="K49" s="22"/>
      <c r="L49" s="22"/>
    </row>
    <row r="50" spans="1:12" ht="18.600000000000001" thickBot="1" x14ac:dyDescent="0.5">
      <c r="A50" s="17"/>
      <c r="B50" s="82"/>
      <c r="C50" s="99"/>
      <c r="D50" s="100"/>
      <c r="E50" s="101"/>
      <c r="F50" s="99"/>
      <c r="G50" s="102"/>
      <c r="H50" s="22"/>
      <c r="I50" s="17"/>
      <c r="J50" s="22"/>
      <c r="K50" s="22"/>
      <c r="L50" s="22"/>
    </row>
    <row r="51" spans="1:12" ht="39.9" customHeight="1" thickBot="1" x14ac:dyDescent="0.5">
      <c r="A51" s="22"/>
      <c r="B51" s="22"/>
      <c r="C51" s="180" t="s">
        <v>139</v>
      </c>
      <c r="D51" s="180"/>
      <c r="E51" s="209" t="s">
        <v>140</v>
      </c>
      <c r="F51" s="209"/>
      <c r="G51" s="188"/>
      <c r="H51" s="22"/>
      <c r="I51" s="22"/>
      <c r="J51" s="22"/>
      <c r="K51" s="22"/>
      <c r="L51" s="22"/>
    </row>
    <row r="52" spans="1:12" ht="36" x14ac:dyDescent="0.45">
      <c r="A52" s="22"/>
      <c r="B52" s="22"/>
      <c r="C52" s="99"/>
      <c r="D52" s="100"/>
      <c r="E52" s="103"/>
      <c r="F52" s="100"/>
      <c r="G52" s="99"/>
      <c r="H52" s="26" t="s">
        <v>60</v>
      </c>
      <c r="I52" s="22"/>
      <c r="J52" s="22"/>
      <c r="K52" s="22"/>
      <c r="L52" s="22"/>
    </row>
    <row r="53" spans="1:12" ht="18.600000000000001" thickBot="1" x14ac:dyDescent="0.5">
      <c r="A53" s="22"/>
      <c r="B53" s="22"/>
      <c r="C53" s="99"/>
      <c r="D53" s="99"/>
      <c r="E53" s="100"/>
      <c r="F53" s="100"/>
      <c r="G53" s="99"/>
      <c r="H53" s="22"/>
      <c r="I53" s="22"/>
      <c r="J53" s="22"/>
      <c r="K53" s="22"/>
      <c r="L53" s="22"/>
    </row>
    <row r="54" spans="1:12" ht="72.75" customHeight="1" thickBot="1" x14ac:dyDescent="0.5">
      <c r="A54" s="22"/>
      <c r="B54" s="22"/>
      <c r="C54" s="99"/>
      <c r="D54" s="97" t="s">
        <v>131</v>
      </c>
      <c r="E54" s="104" t="s">
        <v>55</v>
      </c>
      <c r="F54" s="206" t="s">
        <v>141</v>
      </c>
      <c r="G54" s="188"/>
      <c r="H54" s="27"/>
      <c r="I54" s="22"/>
      <c r="J54" s="22"/>
      <c r="K54" s="22"/>
      <c r="L54" s="22"/>
    </row>
    <row r="55" spans="1:12" x14ac:dyDescent="0.4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x14ac:dyDescent="0.45">
      <c r="A56" s="22"/>
      <c r="B56" s="96" t="s">
        <v>133</v>
      </c>
      <c r="C56" s="105"/>
      <c r="D56" s="99"/>
      <c r="E56" s="99"/>
      <c r="F56" s="99"/>
      <c r="G56" s="99"/>
      <c r="H56" s="99"/>
      <c r="I56" s="99"/>
      <c r="J56" s="99"/>
      <c r="K56" s="22"/>
      <c r="L56" s="22"/>
    </row>
    <row r="57" spans="1:12" ht="18.600000000000001" thickBot="1" x14ac:dyDescent="0.5">
      <c r="A57" s="17"/>
      <c r="B57" s="96" t="s">
        <v>142</v>
      </c>
      <c r="C57" s="105"/>
      <c r="D57" s="96"/>
      <c r="E57" s="96"/>
      <c r="F57" s="96"/>
      <c r="G57" s="96"/>
      <c r="H57" s="96"/>
      <c r="I57" s="96"/>
      <c r="J57" s="99"/>
      <c r="K57" s="22"/>
      <c r="L57" s="22"/>
    </row>
    <row r="58" spans="1:12" ht="33.6" customHeight="1" thickBot="1" x14ac:dyDescent="0.5">
      <c r="A58" s="17"/>
      <c r="B58" s="96"/>
      <c r="C58" s="98" t="s">
        <v>101</v>
      </c>
      <c r="D58" s="104" t="s">
        <v>51</v>
      </c>
      <c r="E58" s="98" t="s">
        <v>63</v>
      </c>
      <c r="F58" s="104" t="s">
        <v>51</v>
      </c>
      <c r="G58" s="98" t="s">
        <v>64</v>
      </c>
      <c r="H58" s="104" t="s">
        <v>51</v>
      </c>
      <c r="I58" s="106" t="s">
        <v>54</v>
      </c>
      <c r="J58" s="107" t="s">
        <v>55</v>
      </c>
      <c r="K58" s="18" t="s">
        <v>153</v>
      </c>
      <c r="L58" s="22"/>
    </row>
    <row r="59" spans="1:12" x14ac:dyDescent="0.45">
      <c r="A59" s="17"/>
      <c r="B59" s="96" t="s">
        <v>104</v>
      </c>
      <c r="C59" s="105"/>
      <c r="D59" s="96"/>
      <c r="E59" s="96"/>
      <c r="F59" s="96"/>
      <c r="G59" s="96"/>
      <c r="H59" s="96"/>
      <c r="I59" s="96"/>
      <c r="J59" s="99"/>
      <c r="K59" s="22"/>
      <c r="L59" s="22"/>
    </row>
    <row r="60" spans="1:12" x14ac:dyDescent="0.45">
      <c r="A60" s="22"/>
      <c r="B60" s="95" t="s">
        <v>105</v>
      </c>
      <c r="C60" s="105"/>
      <c r="D60" s="99"/>
      <c r="E60" s="99"/>
      <c r="F60" s="99"/>
      <c r="G60" s="99"/>
      <c r="H60" s="99"/>
      <c r="I60" s="99"/>
      <c r="J60" s="99"/>
      <c r="K60" s="22"/>
      <c r="L60" s="22"/>
    </row>
    <row r="61" spans="1:12" x14ac:dyDescent="0.45">
      <c r="A61" s="22"/>
      <c r="B61" s="96" t="s">
        <v>106</v>
      </c>
      <c r="C61" s="105"/>
      <c r="D61" s="96"/>
      <c r="E61" s="96"/>
      <c r="F61" s="96"/>
      <c r="G61" s="96"/>
      <c r="H61" s="96"/>
      <c r="I61" s="96"/>
      <c r="J61" s="96"/>
      <c r="K61" s="17"/>
      <c r="L61" s="22"/>
    </row>
    <row r="62" spans="1:12" x14ac:dyDescent="0.45">
      <c r="A62" s="22"/>
      <c r="B62" s="203" t="s">
        <v>107</v>
      </c>
      <c r="C62" s="203"/>
      <c r="D62" s="203"/>
      <c r="E62" s="203"/>
      <c r="F62" s="203"/>
      <c r="G62" s="96"/>
      <c r="H62" s="96"/>
      <c r="I62" s="96"/>
      <c r="J62" s="96"/>
      <c r="L62" s="22"/>
    </row>
    <row r="63" spans="1:12" x14ac:dyDescent="0.45">
      <c r="A63" s="22"/>
      <c r="B63" s="179" t="s">
        <v>108</v>
      </c>
      <c r="C63" s="179"/>
      <c r="D63" s="179"/>
      <c r="E63" s="179"/>
      <c r="F63" s="179"/>
      <c r="G63" s="96"/>
      <c r="H63" s="96"/>
      <c r="I63" s="96"/>
      <c r="J63" s="96"/>
      <c r="L63" s="22"/>
    </row>
    <row r="64" spans="1:12" x14ac:dyDescent="0.45">
      <c r="A64" s="22"/>
      <c r="B64" s="179" t="s">
        <v>109</v>
      </c>
      <c r="C64" s="179"/>
      <c r="D64" s="179"/>
      <c r="E64" s="179"/>
      <c r="F64" s="179"/>
      <c r="G64" s="179"/>
      <c r="H64" s="179"/>
      <c r="I64" s="179"/>
      <c r="J64" s="179"/>
      <c r="L64" s="22"/>
    </row>
    <row r="65" spans="1:12" x14ac:dyDescent="0.45">
      <c r="A65" s="22"/>
      <c r="B65" s="179" t="s">
        <v>110</v>
      </c>
      <c r="C65" s="179"/>
      <c r="D65" s="179"/>
      <c r="E65" s="179"/>
      <c r="F65" s="179"/>
      <c r="G65" s="96"/>
      <c r="H65" s="96"/>
      <c r="I65" s="96"/>
      <c r="J65" s="96"/>
      <c r="L65" s="22"/>
    </row>
    <row r="66" spans="1:12" x14ac:dyDescent="0.45">
      <c r="A66" s="22"/>
      <c r="B66" s="96"/>
      <c r="C66" s="96"/>
      <c r="D66" s="96"/>
      <c r="E66" s="96"/>
      <c r="F66" s="96"/>
      <c r="G66" s="96"/>
      <c r="H66" s="96"/>
      <c r="I66" s="96"/>
      <c r="J66" s="96"/>
      <c r="L66" s="22"/>
    </row>
    <row r="67" spans="1:12" x14ac:dyDescent="0.45">
      <c r="A67" s="17"/>
      <c r="B67" s="96" t="s">
        <v>143</v>
      </c>
      <c r="C67" s="105"/>
      <c r="D67" s="96"/>
      <c r="E67" s="96"/>
      <c r="F67" s="96"/>
      <c r="G67" s="96"/>
      <c r="H67" s="96"/>
      <c r="I67" s="96"/>
      <c r="J67" s="99"/>
      <c r="K67" s="22"/>
      <c r="L67" s="22"/>
    </row>
    <row r="68" spans="1:12" x14ac:dyDescent="0.45">
      <c r="A68" s="17"/>
      <c r="B68" s="96" t="s">
        <v>144</v>
      </c>
      <c r="C68" s="105"/>
      <c r="D68" s="96"/>
      <c r="E68" s="96"/>
      <c r="F68" s="96"/>
      <c r="G68" s="96"/>
      <c r="H68" s="96"/>
      <c r="I68" s="96"/>
      <c r="J68" s="99"/>
      <c r="K68" s="22"/>
      <c r="L68" s="22"/>
    </row>
    <row r="69" spans="1:12" x14ac:dyDescent="0.45">
      <c r="A69" s="17"/>
      <c r="B69" s="96" t="s">
        <v>103</v>
      </c>
      <c r="C69" s="105"/>
      <c r="D69" s="96"/>
      <c r="E69" s="96"/>
      <c r="F69" s="96"/>
      <c r="G69" s="96"/>
      <c r="H69" s="96"/>
      <c r="I69" s="96"/>
      <c r="J69" s="99"/>
      <c r="K69" s="22"/>
      <c r="L69" s="22"/>
    </row>
    <row r="70" spans="1:12" x14ac:dyDescent="0.45">
      <c r="A70" s="17"/>
      <c r="B70" s="96" t="s">
        <v>137</v>
      </c>
      <c r="C70" s="105"/>
      <c r="D70" s="96"/>
      <c r="E70" s="96"/>
      <c r="F70" s="96"/>
      <c r="G70" s="96"/>
      <c r="H70" s="96"/>
      <c r="I70" s="96"/>
      <c r="J70" s="99"/>
      <c r="K70" s="22"/>
      <c r="L70" s="22"/>
    </row>
    <row r="71" spans="1:12" x14ac:dyDescent="0.4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x14ac:dyDescent="0.4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45">
      <c r="A73" s="22"/>
      <c r="B73" s="108" t="s">
        <v>145</v>
      </c>
      <c r="C73" s="105"/>
      <c r="D73" s="99"/>
      <c r="E73" s="99"/>
      <c r="F73" s="99"/>
      <c r="G73" s="99"/>
      <c r="H73" s="99"/>
      <c r="I73" s="99"/>
      <c r="J73" s="99"/>
      <c r="K73" s="99"/>
      <c r="L73" s="99"/>
    </row>
    <row r="74" spans="1:12" x14ac:dyDescent="0.45">
      <c r="A74" s="22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</row>
    <row r="75" spans="1:12" x14ac:dyDescent="0.45">
      <c r="A75" s="22"/>
      <c r="B75" s="99"/>
      <c r="C75" s="99"/>
      <c r="D75" s="105"/>
      <c r="E75" s="99" t="s">
        <v>118</v>
      </c>
      <c r="F75" s="99"/>
      <c r="G75" s="99"/>
      <c r="H75" s="99"/>
      <c r="I75" s="99"/>
      <c r="J75" s="99"/>
      <c r="K75" s="99"/>
      <c r="L75" s="99"/>
    </row>
    <row r="76" spans="1:12" ht="18.600000000000001" thickBot="1" x14ac:dyDescent="0.5">
      <c r="A76" s="22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</row>
    <row r="77" spans="1:12" ht="39.9" customHeight="1" thickBot="1" x14ac:dyDescent="0.5">
      <c r="A77" s="22"/>
      <c r="B77" s="99"/>
      <c r="C77" s="180" t="s">
        <v>57</v>
      </c>
      <c r="D77" s="180"/>
      <c r="E77" s="197" t="s">
        <v>62</v>
      </c>
      <c r="F77" s="197"/>
      <c r="G77" s="197"/>
      <c r="H77" s="198"/>
      <c r="I77" s="99"/>
      <c r="J77" s="99"/>
      <c r="K77" s="99"/>
      <c r="L77" s="99"/>
    </row>
    <row r="78" spans="1:12" ht="39.9" customHeight="1" thickBot="1" x14ac:dyDescent="0.5">
      <c r="A78" s="22"/>
      <c r="B78" s="99"/>
      <c r="C78" s="99"/>
      <c r="D78" s="100"/>
      <c r="E78" s="109"/>
      <c r="F78" s="99"/>
      <c r="G78" s="186"/>
      <c r="H78" s="187"/>
      <c r="I78" s="99"/>
      <c r="J78" s="99"/>
      <c r="K78" s="99"/>
      <c r="L78" s="99"/>
    </row>
    <row r="79" spans="1:12" ht="39.9" customHeight="1" thickBot="1" x14ac:dyDescent="0.5">
      <c r="A79" s="22"/>
      <c r="B79" s="99"/>
      <c r="C79" s="180" t="s">
        <v>146</v>
      </c>
      <c r="D79" s="180"/>
      <c r="E79" s="188" t="s">
        <v>147</v>
      </c>
      <c r="F79" s="189"/>
      <c r="G79" s="190" t="s">
        <v>148</v>
      </c>
      <c r="H79" s="191"/>
      <c r="I79" s="99"/>
      <c r="J79" s="99"/>
      <c r="K79" s="99"/>
      <c r="L79" s="99"/>
    </row>
    <row r="80" spans="1:12" ht="24" x14ac:dyDescent="0.45">
      <c r="A80" s="22"/>
      <c r="B80" s="99"/>
      <c r="C80" s="99"/>
      <c r="D80" s="100"/>
      <c r="E80" s="103"/>
      <c r="F80" s="100"/>
      <c r="G80" s="99"/>
      <c r="H80" s="99"/>
      <c r="I80" s="26" t="s">
        <v>60</v>
      </c>
      <c r="J80" s="99"/>
      <c r="K80" s="99"/>
      <c r="L80" s="99"/>
    </row>
    <row r="81" spans="1:12" ht="18.600000000000001" thickBot="1" x14ac:dyDescent="0.5">
      <c r="A81" s="22"/>
      <c r="B81" s="99"/>
      <c r="C81" s="99"/>
      <c r="D81" s="99"/>
      <c r="E81" s="100"/>
      <c r="F81" s="100"/>
      <c r="G81" s="99"/>
      <c r="H81" s="99"/>
      <c r="I81" s="99"/>
      <c r="J81" s="99"/>
      <c r="K81" s="99"/>
      <c r="L81" s="99"/>
    </row>
    <row r="82" spans="1:12" ht="60.75" customHeight="1" thickBot="1" x14ac:dyDescent="0.5">
      <c r="A82" s="22"/>
      <c r="B82" s="99"/>
      <c r="C82" s="97" t="s">
        <v>131</v>
      </c>
      <c r="D82" s="104" t="s">
        <v>55</v>
      </c>
      <c r="E82" s="207" t="s">
        <v>66</v>
      </c>
      <c r="F82" s="208"/>
      <c r="G82" s="104" t="s">
        <v>65</v>
      </c>
      <c r="H82" s="206" t="s">
        <v>149</v>
      </c>
      <c r="I82" s="188"/>
      <c r="J82" s="99"/>
      <c r="K82" s="99"/>
      <c r="L82" s="99"/>
    </row>
    <row r="83" spans="1:12" x14ac:dyDescent="0.45">
      <c r="A83" s="22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</row>
    <row r="84" spans="1:12" ht="9" customHeight="1" x14ac:dyDescent="0.45">
      <c r="A84" s="22"/>
      <c r="B84" s="99"/>
      <c r="C84" s="105"/>
      <c r="D84" s="99"/>
      <c r="E84" s="99"/>
      <c r="F84" s="99"/>
      <c r="G84" s="99"/>
      <c r="H84" s="99"/>
      <c r="I84" s="99"/>
      <c r="J84" s="99"/>
      <c r="K84" s="99"/>
      <c r="L84" s="99"/>
    </row>
    <row r="85" spans="1:12" x14ac:dyDescent="0.45">
      <c r="A85" s="22"/>
      <c r="B85" s="96" t="s">
        <v>133</v>
      </c>
      <c r="C85" s="105"/>
      <c r="D85" s="99"/>
      <c r="E85" s="99"/>
      <c r="F85" s="99"/>
      <c r="G85" s="99"/>
      <c r="H85" s="99"/>
      <c r="I85" s="99"/>
      <c r="J85" s="99"/>
      <c r="K85" s="99"/>
      <c r="L85" s="99"/>
    </row>
    <row r="86" spans="1:12" ht="18.600000000000001" thickBot="1" x14ac:dyDescent="0.5">
      <c r="A86" s="22"/>
      <c r="B86" s="96" t="s">
        <v>150</v>
      </c>
      <c r="C86" s="105"/>
      <c r="D86" s="99"/>
      <c r="E86" s="99"/>
      <c r="F86" s="99"/>
      <c r="G86" s="99"/>
      <c r="H86" s="99"/>
      <c r="I86" s="99"/>
      <c r="J86" s="99"/>
      <c r="K86" s="99"/>
      <c r="L86" s="99"/>
    </row>
    <row r="87" spans="1:12" ht="36.75" customHeight="1" thickBot="1" x14ac:dyDescent="0.5">
      <c r="A87" s="22"/>
      <c r="B87" s="99"/>
      <c r="C87" s="98" t="s">
        <v>99</v>
      </c>
      <c r="D87" s="104" t="s">
        <v>65</v>
      </c>
      <c r="E87" s="98" t="s">
        <v>100</v>
      </c>
      <c r="F87" s="104" t="s">
        <v>51</v>
      </c>
      <c r="G87" s="98" t="s">
        <v>64</v>
      </c>
      <c r="H87" s="104" t="s">
        <v>51</v>
      </c>
      <c r="I87" s="106" t="s">
        <v>54</v>
      </c>
      <c r="J87" s="107" t="s">
        <v>55</v>
      </c>
      <c r="K87" s="98" t="s">
        <v>132</v>
      </c>
      <c r="L87" s="99"/>
    </row>
    <row r="88" spans="1:12" ht="18" customHeight="1" x14ac:dyDescent="0.45">
      <c r="A88" s="22"/>
      <c r="B88" s="99"/>
      <c r="C88" s="110"/>
      <c r="D88" s="104"/>
      <c r="E88" s="110"/>
      <c r="F88" s="104"/>
      <c r="G88" s="110"/>
      <c r="H88" s="104"/>
      <c r="I88" s="109"/>
      <c r="J88" s="111"/>
      <c r="K88" s="110"/>
      <c r="L88" s="99"/>
    </row>
    <row r="89" spans="1:12" x14ac:dyDescent="0.45">
      <c r="A89" s="22"/>
      <c r="B89" s="96" t="s">
        <v>143</v>
      </c>
      <c r="C89" s="105"/>
      <c r="D89" s="99"/>
      <c r="E89" s="99"/>
      <c r="F89" s="99"/>
      <c r="G89" s="99"/>
      <c r="H89" s="99"/>
      <c r="I89" s="99"/>
      <c r="J89" s="99"/>
      <c r="K89" s="99"/>
      <c r="L89" s="99"/>
    </row>
    <row r="90" spans="1:12" x14ac:dyDescent="0.45">
      <c r="A90" s="22"/>
      <c r="B90" s="96" t="s">
        <v>136</v>
      </c>
      <c r="C90" s="105"/>
      <c r="D90" s="99"/>
      <c r="E90" s="99"/>
      <c r="F90" s="99"/>
      <c r="G90" s="99"/>
      <c r="H90" s="99"/>
      <c r="I90" s="99"/>
      <c r="J90" s="99"/>
      <c r="K90" s="99"/>
      <c r="L90" s="99"/>
    </row>
    <row r="91" spans="1:12" x14ac:dyDescent="0.45">
      <c r="A91" s="22"/>
      <c r="B91" s="96" t="s">
        <v>103</v>
      </c>
      <c r="C91" s="105"/>
      <c r="D91" s="99"/>
      <c r="E91" s="99"/>
      <c r="F91" s="99"/>
      <c r="G91" s="99"/>
      <c r="H91" s="99"/>
      <c r="I91" s="99"/>
      <c r="J91" s="99"/>
      <c r="K91" s="99"/>
      <c r="L91" s="99"/>
    </row>
    <row r="92" spans="1:12" x14ac:dyDescent="0.45">
      <c r="A92" s="22"/>
      <c r="B92" s="96" t="s">
        <v>137</v>
      </c>
      <c r="C92" s="105"/>
      <c r="D92" s="99"/>
      <c r="E92" s="99"/>
      <c r="F92" s="99"/>
      <c r="G92" s="99"/>
      <c r="H92" s="99"/>
      <c r="I92" s="99"/>
      <c r="J92" s="99"/>
      <c r="K92" s="99"/>
      <c r="L92" s="99"/>
    </row>
    <row r="93" spans="1:12" x14ac:dyDescent="0.45">
      <c r="A93" s="22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</row>
    <row r="94" spans="1:12" x14ac:dyDescent="0.45">
      <c r="A94" s="22"/>
      <c r="B94" s="99"/>
      <c r="C94" s="212" t="s">
        <v>113</v>
      </c>
      <c r="D94" s="212"/>
      <c r="E94" s="212"/>
      <c r="F94" s="212"/>
      <c r="G94" s="212"/>
      <c r="H94" s="212"/>
      <c r="I94" s="99"/>
      <c r="J94" s="99"/>
      <c r="K94" s="99"/>
      <c r="L94" s="99"/>
    </row>
    <row r="95" spans="1:12" ht="18.600000000000001" thickBot="1" x14ac:dyDescent="0.5">
      <c r="A95" s="22"/>
      <c r="B95" s="99"/>
      <c r="C95" s="96" t="s">
        <v>151</v>
      </c>
      <c r="D95" s="96"/>
      <c r="E95" s="96"/>
      <c r="F95" s="96"/>
      <c r="G95" s="96"/>
      <c r="H95" s="96"/>
      <c r="I95" s="96"/>
      <c r="J95" s="96"/>
      <c r="K95" s="96"/>
      <c r="L95" s="99"/>
    </row>
    <row r="96" spans="1:12" ht="18.600000000000001" thickBot="1" x14ac:dyDescent="0.5">
      <c r="A96" s="22"/>
      <c r="B96" s="22"/>
      <c r="C96" s="210" t="s">
        <v>88</v>
      </c>
      <c r="D96" s="210"/>
      <c r="E96" s="210" t="s">
        <v>11</v>
      </c>
      <c r="F96" s="210"/>
      <c r="G96" s="210"/>
      <c r="H96" s="22"/>
      <c r="I96" s="22"/>
      <c r="J96" s="22"/>
      <c r="K96" s="22"/>
      <c r="L96" s="22"/>
    </row>
    <row r="97" spans="1:12" ht="26.25" customHeight="1" x14ac:dyDescent="0.45">
      <c r="A97" s="22"/>
      <c r="B97" s="22"/>
      <c r="C97" s="211" t="s">
        <v>12</v>
      </c>
      <c r="D97" s="211"/>
      <c r="E97" s="211" t="s">
        <v>81</v>
      </c>
      <c r="F97" s="211"/>
      <c r="G97" s="211"/>
      <c r="H97" s="22"/>
      <c r="I97" s="22"/>
      <c r="J97" s="22"/>
      <c r="K97" s="22"/>
      <c r="L97" s="22"/>
    </row>
    <row r="98" spans="1:12" ht="26.25" customHeight="1" x14ac:dyDescent="0.45">
      <c r="A98" s="22"/>
      <c r="B98" s="22"/>
      <c r="C98" s="204" t="s">
        <v>13</v>
      </c>
      <c r="D98" s="204"/>
      <c r="E98" s="204" t="s">
        <v>82</v>
      </c>
      <c r="F98" s="204"/>
      <c r="G98" s="204"/>
      <c r="H98" s="22"/>
      <c r="I98" s="22"/>
      <c r="J98" s="22"/>
      <c r="K98" s="22"/>
      <c r="L98" s="22"/>
    </row>
    <row r="99" spans="1:12" ht="26.25" customHeight="1" x14ac:dyDescent="0.45">
      <c r="A99" s="22"/>
      <c r="B99" s="22"/>
      <c r="C99" s="204" t="s">
        <v>14</v>
      </c>
      <c r="D99" s="204"/>
      <c r="E99" s="204" t="s">
        <v>83</v>
      </c>
      <c r="F99" s="204"/>
      <c r="G99" s="204"/>
      <c r="H99" s="22"/>
      <c r="I99" s="22"/>
      <c r="J99" s="22"/>
      <c r="K99" s="22"/>
      <c r="L99" s="22"/>
    </row>
    <row r="100" spans="1:12" ht="26.25" customHeight="1" x14ac:dyDescent="0.45">
      <c r="A100" s="22"/>
      <c r="B100" s="22"/>
      <c r="C100" s="204" t="s">
        <v>15</v>
      </c>
      <c r="D100" s="204"/>
      <c r="E100" s="204" t="s">
        <v>84</v>
      </c>
      <c r="F100" s="204"/>
      <c r="G100" s="204"/>
      <c r="H100" s="22"/>
      <c r="I100" s="22"/>
      <c r="J100" s="22"/>
      <c r="K100" s="22"/>
      <c r="L100" s="22"/>
    </row>
    <row r="101" spans="1:12" ht="26.25" customHeight="1" x14ac:dyDescent="0.45">
      <c r="A101" s="22"/>
      <c r="B101" s="22"/>
      <c r="C101" s="204" t="s">
        <v>16</v>
      </c>
      <c r="D101" s="204"/>
      <c r="E101" s="204" t="s">
        <v>85</v>
      </c>
      <c r="F101" s="204"/>
      <c r="G101" s="204"/>
      <c r="H101" s="22"/>
      <c r="I101" s="22"/>
      <c r="J101" s="22"/>
      <c r="K101" s="22"/>
      <c r="L101" s="22"/>
    </row>
    <row r="102" spans="1:12" ht="26.25" customHeight="1" x14ac:dyDescent="0.45">
      <c r="A102" s="22"/>
      <c r="B102" s="22"/>
      <c r="C102" s="204" t="s">
        <v>17</v>
      </c>
      <c r="D102" s="204"/>
      <c r="E102" s="204" t="s">
        <v>86</v>
      </c>
      <c r="F102" s="204"/>
      <c r="G102" s="204"/>
      <c r="H102" s="22"/>
      <c r="I102" s="22"/>
      <c r="J102" s="22"/>
      <c r="K102" s="22"/>
      <c r="L102" s="22"/>
    </row>
    <row r="103" spans="1:12" ht="26.25" customHeight="1" thickBot="1" x14ac:dyDescent="0.5">
      <c r="A103" s="22"/>
      <c r="B103" s="22"/>
      <c r="C103" s="205" t="s">
        <v>18</v>
      </c>
      <c r="D103" s="205"/>
      <c r="E103" s="205" t="s">
        <v>87</v>
      </c>
      <c r="F103" s="205"/>
      <c r="G103" s="205"/>
      <c r="H103" s="22"/>
      <c r="I103" s="22"/>
      <c r="J103" s="22"/>
      <c r="K103" s="22"/>
      <c r="L103" s="22"/>
    </row>
    <row r="104" spans="1:12" x14ac:dyDescent="0.45">
      <c r="A104" s="22"/>
      <c r="B104" s="22"/>
      <c r="C104" s="212" t="s">
        <v>152</v>
      </c>
      <c r="D104" s="212"/>
      <c r="E104" s="212"/>
      <c r="F104" s="212"/>
      <c r="G104" s="212"/>
      <c r="H104" s="212"/>
      <c r="I104" s="212"/>
      <c r="J104" s="212"/>
      <c r="K104" s="212"/>
      <c r="L104" s="212"/>
    </row>
    <row r="105" spans="1:12" x14ac:dyDescent="0.45">
      <c r="A105" s="22"/>
      <c r="B105" s="22"/>
      <c r="C105" s="213" t="s">
        <v>98</v>
      </c>
      <c r="D105" s="214"/>
      <c r="E105" s="214"/>
      <c r="F105" s="214"/>
      <c r="G105" s="214"/>
      <c r="H105" s="214"/>
      <c r="I105" s="214"/>
      <c r="J105" s="214"/>
      <c r="K105" s="214"/>
      <c r="L105" s="112"/>
    </row>
    <row r="106" spans="1:12" x14ac:dyDescent="0.45"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</sheetData>
  <mergeCells count="50">
    <mergeCell ref="C99:D99"/>
    <mergeCell ref="C100:D100"/>
    <mergeCell ref="F24:G24"/>
    <mergeCell ref="F54:G54"/>
    <mergeCell ref="E82:F82"/>
    <mergeCell ref="E51:G51"/>
    <mergeCell ref="E100:G100"/>
    <mergeCell ref="C96:D96"/>
    <mergeCell ref="C97:D97"/>
    <mergeCell ref="C94:H94"/>
    <mergeCell ref="E96:G96"/>
    <mergeCell ref="E97:G97"/>
    <mergeCell ref="E98:G98"/>
    <mergeCell ref="E99:G99"/>
    <mergeCell ref="C98:D98"/>
    <mergeCell ref="H82:I82"/>
    <mergeCell ref="C104:L104"/>
    <mergeCell ref="C105:K105"/>
    <mergeCell ref="C101:D101"/>
    <mergeCell ref="C102:D102"/>
    <mergeCell ref="C103:D103"/>
    <mergeCell ref="E101:G101"/>
    <mergeCell ref="E102:G102"/>
    <mergeCell ref="E103:G103"/>
    <mergeCell ref="G78:H78"/>
    <mergeCell ref="C79:D79"/>
    <mergeCell ref="E79:F79"/>
    <mergeCell ref="G79:H79"/>
    <mergeCell ref="A1:C1"/>
    <mergeCell ref="C19:D19"/>
    <mergeCell ref="E19:H19"/>
    <mergeCell ref="C77:D77"/>
    <mergeCell ref="E77:H77"/>
    <mergeCell ref="C21:D21"/>
    <mergeCell ref="E21:F21"/>
    <mergeCell ref="G21:H21"/>
    <mergeCell ref="C41:L41"/>
    <mergeCell ref="B62:F62"/>
    <mergeCell ref="B63:F63"/>
    <mergeCell ref="B65:F65"/>
    <mergeCell ref="B64:J64"/>
    <mergeCell ref="C49:D49"/>
    <mergeCell ref="E49:G49"/>
    <mergeCell ref="C51:D51"/>
    <mergeCell ref="G20:H20"/>
    <mergeCell ref="B5:K5"/>
    <mergeCell ref="D10:H10"/>
    <mergeCell ref="D11:H11"/>
    <mergeCell ref="D12:H12"/>
    <mergeCell ref="B10:C12"/>
  </mergeCells>
  <phoneticPr fontId="2"/>
  <pageMargins left="0.7" right="0.7" top="0.75" bottom="0.75" header="0.3" footer="0.3"/>
  <pageSetup paperSize="9" scale="66" fitToHeight="0" orientation="portrait" r:id="rId1"/>
  <rowBreaks count="3" manualBreakCount="3">
    <brk id="13" max="10" man="1"/>
    <brk id="43" max="10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導入効果評価シート </vt:lpstr>
      <vt:lpstr>別紙１　削減電力量見込計算シート</vt:lpstr>
      <vt:lpstr>参考１　電力削減効果の算出について</vt:lpstr>
      <vt:lpstr>'参考１　電力削減効果の算出について'!Print_Area</vt:lpstr>
      <vt:lpstr>'導入効果評価シート '!Print_Area</vt:lpstr>
      <vt:lpstr>'別紙１　削減電力量見込計算シート'!Print_Area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2025-03-25T00:48:46Z</cp:lastPrinted>
  <dcterms:created xsi:type="dcterms:W3CDTF">2021-03-29T02:28:50Z</dcterms:created>
  <dcterms:modified xsi:type="dcterms:W3CDTF">2025-03-26T00:09:15Z</dcterms:modified>
</cp:coreProperties>
</file>