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申請様式\"/>
    </mc:Choice>
  </mc:AlternateContent>
  <bookViews>
    <workbookView xWindow="0" yWindow="0" windowWidth="16590" windowHeight="11805" tabRatio="784"/>
  </bookViews>
  <sheets>
    <sheet name="チェックリスト" sheetId="52" r:id="rId1"/>
    <sheet name="計画書5-1a" sheetId="39" r:id="rId2"/>
    <sheet name="計画書5-1b" sheetId="50" r:id="rId3"/>
    <sheet name="計画書5-2" sheetId="32" r:id="rId4"/>
    <sheet name="様式第1号" sheetId="46" r:id="rId5"/>
    <sheet name="様式第3号" sheetId="45" r:id="rId6"/>
    <sheet name="様式第3号別紙" sheetId="47" r:id="rId7"/>
    <sheet name="様式第4号" sheetId="49" r:id="rId8"/>
    <sheet name="確認書" sheetId="51" r:id="rId9"/>
  </sheets>
  <definedNames>
    <definedName name="_xlnm.Print_Area" localSheetId="0">チェックリスト!$A$1:$D$23</definedName>
    <definedName name="_xlnm.Print_Area" localSheetId="8">確認書!$A$1:$I$25</definedName>
    <definedName name="_xlnm.Print_Area" localSheetId="1">'計画書5-1a'!$A$1:$B$24</definedName>
    <definedName name="_xlnm.Print_Area" localSheetId="2">'計画書5-1b'!$A$1:$E$41</definedName>
    <definedName name="_xlnm.Print_Area" localSheetId="3">'計画書5-2'!$A$1:$G$85</definedName>
    <definedName name="_xlnm.Print_Area" localSheetId="4">様式第1号!$A$1:$J$41</definedName>
    <definedName name="_xlnm.Print_Area" localSheetId="5">様式第3号!$A$1:$I$35</definedName>
    <definedName name="_xlnm.Print_Area" localSheetId="6">様式第3号別紙!$A$1:$J$37</definedName>
    <definedName name="_xlnm.Print_Area" localSheetId="7">様式第4号!$A$1:$J$36</definedName>
  </definedNames>
  <calcPr calcId="162913"/>
</workbook>
</file>

<file path=xl/calcChain.xml><?xml version="1.0" encoding="utf-8"?>
<calcChain xmlns="http://schemas.openxmlformats.org/spreadsheetml/2006/main">
  <c r="B3" i="52" l="1"/>
  <c r="E15" i="51" l="1"/>
  <c r="E10" i="49"/>
  <c r="E14" i="51"/>
  <c r="E9" i="49"/>
  <c r="E13" i="51"/>
  <c r="E8" i="49"/>
  <c r="E11" i="51"/>
  <c r="E7" i="49"/>
  <c r="B9" i="51"/>
  <c r="F39" i="50" l="1"/>
  <c r="F34" i="50"/>
  <c r="F29" i="50" l="1"/>
  <c r="F9" i="50"/>
  <c r="F24" i="50"/>
  <c r="F19" i="50"/>
  <c r="F14" i="50"/>
  <c r="E10" i="46" l="1"/>
  <c r="C14" i="39" l="1"/>
  <c r="C32" i="47" l="1"/>
  <c r="E32" i="47" s="1"/>
  <c r="C28" i="47"/>
  <c r="E28" i="47" s="1"/>
  <c r="C24" i="47"/>
  <c r="E24" i="47" s="1"/>
  <c r="C20" i="47"/>
  <c r="E20" i="47" s="1"/>
  <c r="C16" i="47"/>
  <c r="E16" i="47" s="1"/>
  <c r="C12" i="47"/>
  <c r="E12" i="47" s="1"/>
  <c r="C8" i="47"/>
  <c r="E8" i="47" s="1"/>
  <c r="G26" i="45" l="1"/>
  <c r="G22" i="45"/>
  <c r="G18" i="45"/>
  <c r="G6" i="45"/>
  <c r="G7" i="32"/>
  <c r="G8" i="32"/>
  <c r="G13" i="32"/>
  <c r="G14" i="32"/>
  <c r="G19" i="32"/>
  <c r="G20" i="32"/>
  <c r="G25" i="32"/>
  <c r="G26" i="32"/>
  <c r="G31" i="32"/>
  <c r="G32" i="32"/>
  <c r="G37" i="32"/>
  <c r="G38" i="32"/>
  <c r="G43" i="32"/>
  <c r="G44" i="32"/>
  <c r="G49" i="32"/>
  <c r="G50" i="32"/>
  <c r="G55" i="32"/>
  <c r="G56" i="32"/>
  <c r="G61" i="32"/>
  <c r="G62" i="32"/>
  <c r="G67" i="32"/>
  <c r="G68" i="32"/>
  <c r="G73" i="32"/>
  <c r="G74" i="32"/>
  <c r="G79" i="32"/>
  <c r="G80" i="32"/>
  <c r="B30" i="45"/>
  <c r="B26" i="45"/>
  <c r="B22" i="45"/>
  <c r="B18" i="45"/>
  <c r="B14" i="45"/>
  <c r="B10" i="45"/>
  <c r="B6" i="45"/>
  <c r="F4" i="32"/>
  <c r="G4" i="32" s="1"/>
  <c r="G14" i="45" s="1"/>
  <c r="F5" i="32"/>
  <c r="G5" i="32" s="1"/>
  <c r="F6" i="32"/>
  <c r="G6" i="32" s="1"/>
  <c r="F7" i="32"/>
  <c r="F8" i="32"/>
  <c r="F9" i="32"/>
  <c r="G9" i="32" s="1"/>
  <c r="F10" i="32"/>
  <c r="G10" i="32" s="1"/>
  <c r="F11" i="32"/>
  <c r="G11" i="32" s="1"/>
  <c r="F12" i="32"/>
  <c r="G12" i="32" s="1"/>
  <c r="F13" i="32"/>
  <c r="F14" i="32"/>
  <c r="F15" i="32"/>
  <c r="G15" i="32" s="1"/>
  <c r="F16" i="32"/>
  <c r="G16" i="32" s="1"/>
  <c r="F17" i="32"/>
  <c r="G17" i="32" s="1"/>
  <c r="F18" i="32"/>
  <c r="G18" i="32" s="1"/>
  <c r="F19" i="32"/>
  <c r="F20" i="32"/>
  <c r="F21" i="32"/>
  <c r="G21" i="32" s="1"/>
  <c r="F22" i="32"/>
  <c r="G22" i="32" s="1"/>
  <c r="F23" i="32"/>
  <c r="G23" i="32" s="1"/>
  <c r="F24" i="32"/>
  <c r="G24" i="32" s="1"/>
  <c r="F25" i="32"/>
  <c r="F26" i="32"/>
  <c r="F27" i="32"/>
  <c r="G27" i="32" s="1"/>
  <c r="F28" i="32"/>
  <c r="G28" i="32" s="1"/>
  <c r="F29" i="32"/>
  <c r="G29" i="32" s="1"/>
  <c r="F30" i="32"/>
  <c r="G30" i="32" s="1"/>
  <c r="F31" i="32"/>
  <c r="F32" i="32"/>
  <c r="F33" i="32"/>
  <c r="G33" i="32" s="1"/>
  <c r="F34" i="32"/>
  <c r="G34" i="32" s="1"/>
  <c r="F35" i="32"/>
  <c r="G35" i="32" s="1"/>
  <c r="F36" i="32"/>
  <c r="G36" i="32" s="1"/>
  <c r="F37" i="32"/>
  <c r="F38" i="32"/>
  <c r="F39" i="32"/>
  <c r="G39" i="32" s="1"/>
  <c r="F40" i="32"/>
  <c r="G40" i="32" s="1"/>
  <c r="G10" i="45" s="1"/>
  <c r="F41" i="32"/>
  <c r="G41" i="32" s="1"/>
  <c r="F42" i="32"/>
  <c r="G42" i="32" s="1"/>
  <c r="F43" i="32"/>
  <c r="F44" i="32"/>
  <c r="F45" i="32"/>
  <c r="G45" i="32" s="1"/>
  <c r="F46" i="32"/>
  <c r="G46" i="32" s="1"/>
  <c r="F47" i="32"/>
  <c r="G47" i="32" s="1"/>
  <c r="F48" i="32"/>
  <c r="G48" i="32" s="1"/>
  <c r="F49" i="32"/>
  <c r="F50" i="32"/>
  <c r="F51" i="32"/>
  <c r="G51" i="32" s="1"/>
  <c r="F52" i="32"/>
  <c r="G52" i="32" s="1"/>
  <c r="F53" i="32"/>
  <c r="G53" i="32" s="1"/>
  <c r="F54" i="32"/>
  <c r="G54" i="32" s="1"/>
  <c r="F55" i="32"/>
  <c r="F56" i="32"/>
  <c r="F57" i="32"/>
  <c r="G57" i="32" s="1"/>
  <c r="F58" i="32"/>
  <c r="G58" i="32" s="1"/>
  <c r="F59" i="32"/>
  <c r="G59" i="32" s="1"/>
  <c r="F60" i="32"/>
  <c r="G60" i="32" s="1"/>
  <c r="F61" i="32"/>
  <c r="F62" i="32"/>
  <c r="F63" i="32"/>
  <c r="G63" i="32" s="1"/>
  <c r="F64" i="32"/>
  <c r="G64" i="32" s="1"/>
  <c r="F65" i="32"/>
  <c r="G65" i="32" s="1"/>
  <c r="F66" i="32"/>
  <c r="G66" i="32" s="1"/>
  <c r="F67" i="32"/>
  <c r="F68" i="32"/>
  <c r="F69" i="32"/>
  <c r="G69" i="32" s="1"/>
  <c r="F70" i="32"/>
  <c r="G70" i="32" s="1"/>
  <c r="F71" i="32"/>
  <c r="G71" i="32" s="1"/>
  <c r="F72" i="32"/>
  <c r="G72" i="32" s="1"/>
  <c r="F73" i="32"/>
  <c r="F74" i="32"/>
  <c r="F75" i="32"/>
  <c r="G75" i="32" s="1"/>
  <c r="F76" i="32"/>
  <c r="G76" i="32" s="1"/>
  <c r="F77" i="32"/>
  <c r="G77" i="32" s="1"/>
  <c r="F78" i="32"/>
  <c r="G78" i="32" s="1"/>
  <c r="F79" i="32"/>
  <c r="F80" i="32"/>
  <c r="F81" i="32"/>
  <c r="G81" i="32" s="1"/>
  <c r="F82" i="32"/>
  <c r="G82" i="32" s="1"/>
  <c r="F83" i="32"/>
  <c r="G83" i="32" s="1"/>
  <c r="F84" i="32"/>
  <c r="G84" i="32" s="1"/>
  <c r="F85" i="32"/>
  <c r="G85" i="32" s="1"/>
  <c r="G30" i="45" s="1"/>
  <c r="E10" i="45" l="1"/>
  <c r="I12" i="47"/>
  <c r="E14" i="45"/>
  <c r="I16" i="47"/>
  <c r="E6" i="45"/>
  <c r="I8" i="47"/>
  <c r="E18" i="45"/>
  <c r="I20" i="47"/>
  <c r="E22" i="45"/>
  <c r="I24" i="47"/>
  <c r="E30" i="45"/>
  <c r="I32" i="47"/>
  <c r="D26" i="45"/>
  <c r="F26" i="45" s="1"/>
  <c r="I28" i="47"/>
  <c r="E26" i="45"/>
  <c r="D22" i="45"/>
  <c r="F22" i="45" s="1"/>
  <c r="D18" i="45"/>
  <c r="F18" i="45" s="1"/>
  <c r="A2" i="32" l="1"/>
  <c r="C34" i="45" l="1"/>
  <c r="D10" i="45" l="1"/>
  <c r="F10" i="45" s="1"/>
  <c r="D6" i="45"/>
  <c r="F6" i="45" s="1"/>
  <c r="B34" i="45"/>
  <c r="D30" i="45"/>
  <c r="F30" i="45" s="1"/>
  <c r="D14" i="45"/>
  <c r="F14" i="45" s="1"/>
  <c r="E34" i="45" l="1"/>
  <c r="F34" i="45"/>
  <c r="D34" i="45"/>
  <c r="A19" i="49"/>
  <c r="A14" i="46"/>
  <c r="I3" i="49" l="1"/>
  <c r="I2" i="49"/>
  <c r="E9" i="46" l="1"/>
  <c r="E7" i="46" l="1"/>
  <c r="E8" i="46"/>
  <c r="J4" i="47" l="1"/>
  <c r="E36" i="47" l="1"/>
  <c r="I1" i="45"/>
  <c r="D31" i="46"/>
  <c r="D32" i="46"/>
  <c r="D33" i="46"/>
  <c r="D34" i="46"/>
  <c r="D35" i="46"/>
  <c r="I3" i="46" l="1"/>
  <c r="I2" i="46"/>
  <c r="G34" i="45" l="1"/>
  <c r="H34" i="45" s="1"/>
  <c r="I36" i="47" l="1"/>
  <c r="A15" i="46" l="1"/>
</calcChain>
</file>

<file path=xl/sharedStrings.xml><?xml version="1.0" encoding="utf-8"?>
<sst xmlns="http://schemas.openxmlformats.org/spreadsheetml/2006/main" count="259" uniqueCount="172">
  <si>
    <t>設備種別</t>
    <rPh sb="0" eb="4">
      <t>セツビシュベツ</t>
    </rPh>
    <phoneticPr fontId="2"/>
  </si>
  <si>
    <t>見積額（税込）A</t>
    <rPh sb="0" eb="2">
      <t>ミツモリ</t>
    </rPh>
    <rPh sb="2" eb="3">
      <t>ガク</t>
    </rPh>
    <rPh sb="4" eb="6">
      <t>ゼイコミ</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</si>
  <si>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</si>
  <si>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</si>
  <si>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</si>
  <si>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</si>
  <si>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</si>
  <si>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</si>
  <si>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</si>
  <si>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</si>
  <si>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</si>
  <si>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</si>
  <si>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</si>
  <si>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</si>
  <si>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</si>
  <si>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</si>
  <si>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</si>
  <si>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</si>
  <si>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</si>
  <si>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</si>
  <si>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</si>
  <si>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</si>
  <si>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</si>
  <si>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</si>
  <si>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</si>
  <si>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</si>
  <si>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</si>
  <si>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</si>
  <si>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</si>
  <si>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</si>
  <si>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</si>
  <si>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</si>
  <si>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</si>
  <si>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</si>
  <si>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</si>
  <si>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</si>
  <si>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</si>
  <si>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</si>
  <si>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</si>
  <si>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</si>
  <si>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</si>
  <si>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</si>
  <si>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</si>
  <si>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</si>
  <si>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</si>
  <si>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</si>
  <si>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</si>
  <si>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</si>
  <si>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</si>
  <si>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</si>
  <si>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</si>
  <si>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</si>
  <si>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</si>
  <si>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</si>
  <si>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</si>
  <si>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</si>
  <si>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</si>
  <si>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</si>
  <si>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</si>
  <si>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</si>
  <si>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</si>
  <si>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</si>
  <si>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</si>
  <si>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</si>
  <si>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</si>
  <si>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</si>
  <si>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</si>
  <si>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</si>
  <si>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</si>
  <si>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</si>
  <si>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</si>
  <si>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計</t>
    <rPh sb="0" eb="1">
      <t>ケイ</t>
    </rPh>
    <phoneticPr fontId="2"/>
  </si>
  <si>
    <t>申請回</t>
    <rPh sb="0" eb="2">
      <t>シンセイ</t>
    </rPh>
    <rPh sb="2" eb="3">
      <t>カイ</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</si>
  <si>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</si>
  <si>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</si>
  <si>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</si>
  <si>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</si>
  <si>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</si>
  <si>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</si>
  <si>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</si>
  <si>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</si>
  <si>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</si>
  <si>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</si>
  <si>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</si>
  <si>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運用方法の変更のため。なお、事業実施に支障はない。</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</si>
  <si>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</si>
  <si>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</si>
  <si>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</si>
  <si>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</si>
  <si>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</si>
  <si>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</si>
  <si>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補助基準額B</t>
    <rPh sb="0" eb="2">
      <t>ホジョ</t>
    </rPh>
    <rPh sb="2" eb="4">
      <t>キジュン</t>
    </rPh>
    <rPh sb="4" eb="5">
      <t>ガク</t>
    </rPh>
    <phoneticPr fontId="2"/>
  </si>
  <si>
    <t>選定額
（ABの低い額）</t>
    <rPh sb="0" eb="2">
      <t>センテイ</t>
    </rPh>
    <rPh sb="2" eb="3">
      <t>ガク</t>
    </rPh>
    <rPh sb="8" eb="9">
      <t>ヒク</t>
    </rPh>
    <rPh sb="10" eb="11">
      <t>ガク</t>
    </rPh>
    <phoneticPr fontId="2"/>
  </si>
  <si>
    <t>超音波画像診断装置</t>
    <phoneticPr fontId="2"/>
  </si>
  <si>
    <t>血液浄化装置</t>
    <phoneticPr fontId="2"/>
  </si>
  <si>
    <t>気管支鏡</t>
    <phoneticPr fontId="2"/>
  </si>
  <si>
    <t>ＣＴ撮影装置等</t>
    <phoneticPr fontId="2"/>
  </si>
  <si>
    <t>（画像診断支援プログラムを含む）</t>
    <phoneticPr fontId="2"/>
  </si>
  <si>
    <t>生体情報モニタ</t>
    <phoneticPr fontId="2"/>
  </si>
  <si>
    <t>分娩監視装置</t>
    <phoneticPr fontId="2"/>
  </si>
  <si>
    <t>新生児モニタ</t>
    <phoneticPr fontId="2"/>
  </si>
  <si>
    <t>（画像診断支援プログラムを含む）</t>
  </si>
  <si>
    <t>超音波画像診断装置</t>
    <phoneticPr fontId="2"/>
  </si>
  <si>
    <t>血液浄化装置</t>
    <phoneticPr fontId="2"/>
  </si>
  <si>
    <t>気管支鏡</t>
    <phoneticPr fontId="2"/>
  </si>
  <si>
    <t>ＣＴ撮影装置等</t>
    <phoneticPr fontId="2"/>
  </si>
  <si>
    <t>生体情報モニタ</t>
    <phoneticPr fontId="2"/>
  </si>
  <si>
    <t>分娩監視装置</t>
    <phoneticPr fontId="2"/>
  </si>
  <si>
    <t>新生児モニタ</t>
    <phoneticPr fontId="2"/>
  </si>
  <si>
    <t>【計画書様式5-2】申請設備一覧</t>
    <rPh sb="1" eb="4">
      <t>ケイカクショ</t>
    </rPh>
    <rPh sb="4" eb="6">
      <t>ヨウシキ</t>
    </rPh>
    <rPh sb="10" eb="16">
      <t>シンセイセツビイチラン</t>
    </rPh>
    <phoneticPr fontId="2"/>
  </si>
  <si>
    <t>(計画書様式3-2のとおり)</t>
  </si>
  <si>
    <t>・下記の設備ごとに、R2～R4年度において整備した数量と、今年度申請する数量を記載してください。</t>
    <rPh sb="1" eb="3">
      <t>カキ</t>
    </rPh>
    <rPh sb="4" eb="6">
      <t>セツビ</t>
    </rPh>
    <rPh sb="15" eb="17">
      <t>ネンド</t>
    </rPh>
    <rPh sb="21" eb="23">
      <t>セイビ</t>
    </rPh>
    <rPh sb="25" eb="27">
      <t>スウリョウ</t>
    </rPh>
    <rPh sb="29" eb="32">
      <t>コンネンド</t>
    </rPh>
    <rPh sb="32" eb="34">
      <t>シンセイ</t>
    </rPh>
    <rPh sb="36" eb="38">
      <t>スウリョウ</t>
    </rPh>
    <rPh sb="39" eb="41">
      <t>キサイ</t>
    </rPh>
    <phoneticPr fontId="2"/>
  </si>
  <si>
    <t>・過去に整備実績があるにもかかわらず令和５年度に再度整備する場合、なお追加での整備が必要な理由を御記載ください。</t>
    <rPh sb="1" eb="3">
      <t>カコ</t>
    </rPh>
    <rPh sb="4" eb="6">
      <t>セイビ</t>
    </rPh>
    <rPh sb="6" eb="8">
      <t>ジッセキ</t>
    </rPh>
    <rPh sb="18" eb="20">
      <t>レイワ</t>
    </rPh>
    <rPh sb="21" eb="23">
      <t>ネンド</t>
    </rPh>
    <rPh sb="24" eb="26">
      <t>サイド</t>
    </rPh>
    <rPh sb="26" eb="28">
      <t>セイビ</t>
    </rPh>
    <rPh sb="30" eb="32">
      <t>バアイ</t>
    </rPh>
    <rPh sb="35" eb="37">
      <t>ツイカ</t>
    </rPh>
    <rPh sb="39" eb="41">
      <t>セイビ</t>
    </rPh>
    <rPh sb="42" eb="44">
      <t>ヒツヨウ</t>
    </rPh>
    <rPh sb="45" eb="47">
      <t>リユウ</t>
    </rPh>
    <rPh sb="48" eb="49">
      <t>ゴ</t>
    </rPh>
    <rPh sb="49" eb="51">
      <t>キサイ</t>
    </rPh>
    <phoneticPr fontId="2"/>
  </si>
  <si>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</si>
  <si>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R２年度
整備数</t>
    <rPh sb="2" eb="4">
      <t>ネンド</t>
    </rPh>
    <rPh sb="5" eb="7">
      <t>セイビ</t>
    </rPh>
    <rPh sb="7" eb="8">
      <t>スウ</t>
    </rPh>
    <phoneticPr fontId="2"/>
  </si>
  <si>
    <t>R３年度
整備数</t>
    <rPh sb="2" eb="4">
      <t>ネンド</t>
    </rPh>
    <rPh sb="5" eb="7">
      <t>セイビ</t>
    </rPh>
    <rPh sb="7" eb="8">
      <t>スウ</t>
    </rPh>
    <phoneticPr fontId="2"/>
  </si>
  <si>
    <t>R４年度
整備数</t>
    <rPh sb="2" eb="4">
      <t>ネンド</t>
    </rPh>
    <rPh sb="5" eb="7">
      <t>セイビ</t>
    </rPh>
    <rPh sb="7" eb="8">
      <t>スウ</t>
    </rPh>
    <phoneticPr fontId="2"/>
  </si>
  <si>
    <t>R５年度
整備数</t>
    <rPh sb="2" eb="4">
      <t>ネンド</t>
    </rPh>
    <rPh sb="5" eb="7">
      <t>セイビ</t>
    </rPh>
    <rPh sb="7" eb="8">
      <t>スウ</t>
    </rPh>
    <phoneticPr fontId="2"/>
  </si>
  <si>
    <t>整備が必要な理由</t>
    <phoneticPr fontId="2"/>
  </si>
  <si>
    <t>※R2～R4に整備実績があり、令和５年度にも整備する場合、追加での整備が必要な理由を御記載ください。</t>
    <phoneticPr fontId="2"/>
  </si>
  <si>
    <t>【計画書様式5-1b】機器の整備状況</t>
    <rPh sb="11" eb="13">
      <t>キキ</t>
    </rPh>
    <rPh sb="14" eb="16">
      <t>セイビ</t>
    </rPh>
    <rPh sb="16" eb="18">
      <t>ジョウキョウ</t>
    </rPh>
    <phoneticPr fontId="2"/>
  </si>
  <si>
    <t>２　対象施設区分（該当する施設種別欄に○を付けてください）</t>
    <rPh sb="2" eb="4">
      <t>タイショウ</t>
    </rPh>
    <rPh sb="4" eb="6">
      <t>シセツ</t>
    </rPh>
    <rPh sb="6" eb="8">
      <t>クブン</t>
    </rPh>
    <rPh sb="9" eb="11">
      <t>ガイトウ</t>
    </rPh>
    <rPh sb="13" eb="15">
      <t>シセツ</t>
    </rPh>
    <rPh sb="15" eb="17">
      <t>シュベツ</t>
    </rPh>
    <rPh sb="17" eb="18">
      <t>ラン</t>
    </rPh>
    <rPh sb="21" eb="22">
      <t>ツ</t>
    </rPh>
    <phoneticPr fontId="2"/>
  </si>
  <si>
    <t>重点医療機関</t>
    <rPh sb="0" eb="2">
      <t>ジュウテン</t>
    </rPh>
    <rPh sb="2" eb="4">
      <t>イリョウ</t>
    </rPh>
    <rPh sb="4" eb="6">
      <t>キカン</t>
    </rPh>
    <phoneticPr fontId="2"/>
  </si>
  <si>
    <t>高度医療提供医療機関</t>
    <rPh sb="0" eb="2">
      <t>コウド</t>
    </rPh>
    <rPh sb="2" eb="4">
      <t>イリョウ</t>
    </rPh>
    <rPh sb="4" eb="6">
      <t>テイキョウ</t>
    </rPh>
    <rPh sb="6" eb="8">
      <t>イリョウ</t>
    </rPh>
    <rPh sb="8" eb="10">
      <t>キカン</t>
    </rPh>
    <phoneticPr fontId="2"/>
  </si>
  <si>
    <t>【計画書様式5-1a】新型コロナウイルス感染症重点医療機関等設備整備事業</t>
    <rPh sb="1" eb="4">
      <t>ケイカクショ</t>
    </rPh>
    <rPh sb="4" eb="6">
      <t>ヨウシキ</t>
    </rPh>
    <phoneticPr fontId="2"/>
  </si>
  <si>
    <t>１　超音波画像診断装置の整備状況</t>
    <rPh sb="2" eb="5">
      <t>チョウオンパ</t>
    </rPh>
    <rPh sb="5" eb="7">
      <t>ガゾウ</t>
    </rPh>
    <rPh sb="7" eb="9">
      <t>シンダン</t>
    </rPh>
    <rPh sb="9" eb="11">
      <t>ソウチ</t>
    </rPh>
    <rPh sb="12" eb="14">
      <t>セイビ</t>
    </rPh>
    <rPh sb="14" eb="16">
      <t>ジョウキョウ</t>
    </rPh>
    <phoneticPr fontId="2"/>
  </si>
  <si>
    <t>２　血液浄化装置の整備状況</t>
    <rPh sb="2" eb="4">
      <t>ケツエキ</t>
    </rPh>
    <rPh sb="4" eb="6">
      <t>ジョウカ</t>
    </rPh>
    <rPh sb="6" eb="8">
      <t>ソウチ</t>
    </rPh>
    <rPh sb="9" eb="11">
      <t>セイビ</t>
    </rPh>
    <rPh sb="11" eb="13">
      <t>ジョウキョウ</t>
    </rPh>
    <phoneticPr fontId="2"/>
  </si>
  <si>
    <t>３　気管支鏡の整備状況</t>
    <rPh sb="2" eb="6">
      <t>キカンシキョウ</t>
    </rPh>
    <rPh sb="7" eb="9">
      <t>セイビ</t>
    </rPh>
    <rPh sb="9" eb="11">
      <t>ジョウキョウ</t>
    </rPh>
    <phoneticPr fontId="2"/>
  </si>
  <si>
    <t>４　CT撮影装置の整備状況</t>
    <rPh sb="4" eb="6">
      <t>サツエイ</t>
    </rPh>
    <rPh sb="6" eb="8">
      <t>ソウチ</t>
    </rPh>
    <rPh sb="9" eb="11">
      <t>セイビ</t>
    </rPh>
    <rPh sb="11" eb="13">
      <t>ジョウキョウ</t>
    </rPh>
    <phoneticPr fontId="2"/>
  </si>
  <si>
    <t>５　生体情報モニタの整備状況</t>
    <rPh sb="2" eb="4">
      <t>セイタイ</t>
    </rPh>
    <rPh sb="4" eb="6">
      <t>ジョウホウ</t>
    </rPh>
    <rPh sb="10" eb="12">
      <t>セイビ</t>
    </rPh>
    <rPh sb="12" eb="14">
      <t>ジョウキョウ</t>
    </rPh>
    <phoneticPr fontId="2"/>
  </si>
  <si>
    <t>６　分娩監視装置の整備状況</t>
    <rPh sb="2" eb="4">
      <t>ブンベン</t>
    </rPh>
    <rPh sb="4" eb="6">
      <t>カンシ</t>
    </rPh>
    <rPh sb="6" eb="8">
      <t>ソウチ</t>
    </rPh>
    <rPh sb="9" eb="11">
      <t>セイビ</t>
    </rPh>
    <rPh sb="11" eb="13">
      <t>ジョウキョウ</t>
    </rPh>
    <phoneticPr fontId="2"/>
  </si>
  <si>
    <t>７　新生児モニタの整備状況</t>
    <rPh sb="2" eb="5">
      <t>シンセイジ</t>
    </rPh>
    <rPh sb="9" eb="11">
      <t>セイビ</t>
    </rPh>
    <rPh sb="11" eb="13">
      <t>ジョウキョウ</t>
    </rPh>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</si>
  <si>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</si>
  <si>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</si>
  <si>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　　　令和５年度新型インフルエンザ等患者入院医療機関等整備事業変更（廃止・中止）
　　　承認申請書</t>
    <phoneticPr fontId="2"/>
  </si>
  <si>
    <t>財産処分の制限に関する確認書</t>
    <phoneticPr fontId="2"/>
  </si>
  <si>
    <t>補助事業者</t>
    <rPh sb="0" eb="2">
      <t>ホジョ</t>
    </rPh>
    <rPh sb="2" eb="4">
      <t>ジギョウ</t>
    </rPh>
    <rPh sb="4" eb="5">
      <t>シャ</t>
    </rPh>
    <phoneticPr fontId="2"/>
  </si>
  <si>
    <t>新型コロナウイルス感染症重点医療機関等設備整備事業</t>
    <phoneticPr fontId="2"/>
  </si>
  <si>
    <t>（４）契約書、納品書、請求書、領収書等</t>
    <rPh sb="3" eb="6">
      <t>ケイヤクショ</t>
    </rPh>
    <rPh sb="7" eb="10">
      <t>ノウヒンショ</t>
    </rPh>
    <rPh sb="11" eb="14">
      <t>セイキュウショ</t>
    </rPh>
    <rPh sb="15" eb="17">
      <t>リョウシュウ</t>
    </rPh>
    <rPh sb="17" eb="18">
      <t>ショ</t>
    </rPh>
    <rPh sb="18" eb="19">
      <t>ナド</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</si>
  <si>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</si>
  <si>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</si>
  <si>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</si>
  <si>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</si>
  <si>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</si>
  <si>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</si>
  <si>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</si>
  <si>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</si>
  <si>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</si>
  <si>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</si>
  <si>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</si>
  <si>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t>
    <phoneticPr fontId="2"/>
  </si>
  <si>
    <t>整備した設備の納品書</t>
    <rPh sb="0" eb="2">
      <t>セイビ</t>
    </rPh>
    <rPh sb="4" eb="6">
      <t>セツビ</t>
    </rPh>
    <rPh sb="7" eb="10">
      <t>ノウヒンショ</t>
    </rPh>
    <phoneticPr fontId="2"/>
  </si>
  <si>
    <t>R5.4.1～5.7に納品されたものが対象</t>
    <rPh sb="11" eb="13">
      <t>ノウヒン</t>
    </rPh>
    <rPh sb="19" eb="21">
      <t>タイショウ</t>
    </rPh>
    <phoneticPr fontId="2"/>
  </si>
  <si>
    <t>整備した設備の請求書</t>
    <rPh sb="0" eb="2">
      <t>セイビ</t>
    </rPh>
    <rPh sb="4" eb="6">
      <t>セツビ</t>
    </rPh>
    <rPh sb="7" eb="10">
      <t>セイキュウショ</t>
    </rPh>
    <phoneticPr fontId="2"/>
  </si>
  <si>
    <t>整備した設備の領収書・振込依頼書控　等</t>
    <rPh sb="0" eb="2">
      <t>セイビ</t>
    </rPh>
    <rPh sb="4" eb="6">
      <t>セツビ</t>
    </rPh>
    <rPh sb="7" eb="10">
      <t>リョウシュウショ</t>
    </rPh>
    <rPh sb="11" eb="13">
      <t>フリコミ</t>
    </rPh>
    <rPh sb="13" eb="16">
      <t>イライショ</t>
    </rPh>
    <rPh sb="16" eb="17">
      <t>ヒカ</t>
    </rPh>
    <rPh sb="18" eb="19">
      <t>ナド</t>
    </rPh>
    <phoneticPr fontId="2"/>
  </si>
  <si>
    <t>R5.4.1～5.7までに支払したものが対象</t>
    <rPh sb="13" eb="15">
      <t>シハラ</t>
    </rPh>
    <rPh sb="20" eb="22">
      <t>タイショウ</t>
    </rPh>
    <phoneticPr fontId="2"/>
  </si>
  <si>
    <t>整備を希望する設備機器等の仕様が分かるカタログ等の資料</t>
    <phoneticPr fontId="2"/>
  </si>
  <si>
    <t>整備状況が分かる写真</t>
    <rPh sb="0" eb="2">
      <t>セイビ</t>
    </rPh>
    <rPh sb="2" eb="4">
      <t>ジョウキョウ</t>
    </rPh>
    <rPh sb="5" eb="6">
      <t>ワ</t>
    </rPh>
    <rPh sb="8" eb="10">
      <t>シャシン</t>
    </rPh>
    <phoneticPr fontId="2"/>
  </si>
  <si>
    <t>内容を御確認の上、押印してください</t>
    <rPh sb="0" eb="2">
      <t>ナイヨウ</t>
    </rPh>
    <rPh sb="3" eb="4">
      <t>ゴ</t>
    </rPh>
    <rPh sb="4" eb="6">
      <t>カクニン</t>
    </rPh>
    <rPh sb="7" eb="8">
      <t>ウエ</t>
    </rPh>
    <rPh sb="9" eb="11">
      <t>オウイン</t>
    </rPh>
    <phoneticPr fontId="2"/>
  </si>
  <si>
    <t>計画書様式5-1、5-2</t>
    <rPh sb="0" eb="3">
      <t>ケイカクショ</t>
    </rPh>
    <rPh sb="3" eb="5">
      <t>ヨウシキ</t>
    </rPh>
    <phoneticPr fontId="2"/>
  </si>
  <si>
    <t>計画書様式5-1、5-2を入力すれば自動作成されます。</t>
    <rPh sb="13" eb="15">
      <t>ニュウリョク</t>
    </rPh>
    <rPh sb="18" eb="20">
      <t>ジドウ</t>
    </rPh>
    <rPh sb="20" eb="22">
      <t>サクセイ</t>
    </rPh>
    <phoneticPr fontId="2"/>
  </si>
  <si>
    <t>設備整備事業所要額内訳等及び事業計画書（様式第３号）</t>
    <phoneticPr fontId="2"/>
  </si>
  <si>
    <t>基準額算出内訳並びに対象経費支出予定額内訳（様式第３号別紙）</t>
    <phoneticPr fontId="2"/>
  </si>
  <si>
    <t>設備No.</t>
    <rPh sb="0" eb="2">
      <t>セツビ</t>
    </rPh>
    <phoneticPr fontId="2"/>
  </si>
  <si>
    <t>（１）令和５年度歳入歳出予算書（又は見込書）抄本</t>
    <phoneticPr fontId="2"/>
  </si>
  <si>
    <t>整備した設備の契約書・発注書</t>
    <rPh sb="0" eb="2">
      <t>セイビ</t>
    </rPh>
    <rPh sb="4" eb="6">
      <t>セツビ</t>
    </rPh>
    <rPh sb="7" eb="10">
      <t>ケイヤクショ</t>
    </rPh>
    <rPh sb="11" eb="14">
      <t>ハッチュウショ</t>
    </rPh>
    <phoneticPr fontId="2"/>
  </si>
  <si>
    <t>R5.4.1～5.7に契約・発注したものが対象</t>
    <rPh sb="11" eb="13">
      <t>ケイヤク</t>
    </rPh>
    <rPh sb="14" eb="16">
      <t>ハッチュウ</t>
    </rPh>
    <rPh sb="21" eb="23">
      <t>タイショウ</t>
    </rPh>
    <phoneticPr fontId="2"/>
  </si>
  <si>
    <t>申請チェックリスト</t>
    <rPh sb="0" eb="2">
      <t>シンセイ</t>
    </rPh>
    <phoneticPr fontId="2"/>
  </si>
  <si>
    <t>本紙</t>
    <rPh sb="0" eb="2">
      <t>ホンシ</t>
    </rPh>
    <phoneticPr fontId="2"/>
  </si>
  <si>
    <t>該当者が提出</t>
    <rPh sb="0" eb="3">
      <t>ガイトウシャ</t>
    </rPh>
    <rPh sb="4" eb="6">
      <t>テイシュツ</t>
    </rPh>
    <phoneticPr fontId="2"/>
  </si>
  <si>
    <t>歳入歳出（見込）書</t>
    <phoneticPr fontId="2"/>
  </si>
  <si>
    <t>公立の医療機関のみ提出</t>
    <rPh sb="0" eb="2">
      <t>コウリツ</t>
    </rPh>
    <rPh sb="3" eb="5">
      <t>イリョウ</t>
    </rPh>
    <rPh sb="5" eb="7">
      <t>キカン</t>
    </rPh>
    <rPh sb="9" eb="11">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</si>
</sst>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quot;２　補助金申請額　&quot;#,###&quot;　円&quot;"/>
    <numFmt numFmtId="179" formatCode="&quot;（HEPAフィルター付き空気清浄機選定額　&quot;#,###&quot;円）&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明朝"/>
      <family val="1"/>
      <charset val="128"/>
    </font>
    <font>
      <sz val="11"/>
      <name val="ＭＳ 明朝"/>
      <family val="1"/>
      <charset val="128"/>
    </font>
    <font>
      <sz val="10"/>
      <color theme="1"/>
      <name val="ＭＳ 明朝"/>
      <family val="1"/>
      <charset val="128"/>
    </font>
    <font>
      <sz val="11"/>
      <color theme="1"/>
      <name val="ＭＳ Ｐゴシック"/>
      <family val="3"/>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177" fontId="5" fillId="0" borderId="6" xfId="0" applyNumberFormat="1" applyFont="1" applyBorder="1" applyAlignment="1">
      <alignment horizontal="right"/>
    </xf>
    <xf numFmtId="0" fontId="5" fillId="0" borderId="1" xfId="0" applyFont="1" applyBorder="1" applyAlignment="1">
      <alignment horizontal="center" vertical="center" wrapText="1"/>
    </xf>
    <xf numFmtId="0" fontId="5" fillId="0" borderId="7" xfId="0" applyFont="1" applyBorder="1">
      <alignment vertical="center"/>
    </xf>
    <xf numFmtId="177" fontId="5" fillId="0" borderId="7" xfId="0" applyNumberFormat="1" applyFont="1" applyBorder="1" applyAlignment="1">
      <alignment horizontal="right"/>
    </xf>
    <xf numFmtId="177" fontId="5" fillId="0" borderId="1" xfId="0" applyNumberFormat="1" applyFont="1"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0" fillId="0" borderId="0" xfId="0" applyAlignment="1">
      <alignment vertical="center"/>
    </xf>
    <xf numFmtId="0" fontId="6"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5" fillId="0" borderId="5" xfId="0" applyNumberFormat="1" applyFont="1" applyBorder="1" applyAlignment="1">
      <alignment horizontal="center" vertical="center"/>
    </xf>
    <xf numFmtId="177" fontId="5" fillId="0" borderId="5" xfId="0" applyNumberFormat="1" applyFont="1" applyBorder="1">
      <alignment vertical="center"/>
    </xf>
    <xf numFmtId="177" fontId="5" fillId="0" borderId="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0" fillId="0" borderId="0" xfId="0" applyFill="1">
      <alignment vertical="center"/>
    </xf>
    <xf numFmtId="0" fontId="7" fillId="0" borderId="0" xfId="0" applyFont="1">
      <alignment vertical="center"/>
    </xf>
    <xf numFmtId="0" fontId="8" fillId="0" borderId="0" xfId="0" applyFont="1">
      <alignment vertical="center"/>
    </xf>
    <xf numFmtId="179" fontId="3" fillId="0" borderId="12" xfId="1" applyNumberFormat="1" applyFont="1" applyBorder="1" applyAlignment="1">
      <alignment vertical="center"/>
    </xf>
    <xf numFmtId="179" fontId="3" fillId="0" borderId="0" xfId="1" applyNumberFormat="1" applyFont="1" applyBorder="1" applyAlignment="1">
      <alignment vertical="center"/>
    </xf>
    <xf numFmtId="177" fontId="5" fillId="0" borderId="11" xfId="0" applyNumberFormat="1" applyFont="1" applyBorder="1">
      <alignment vertical="center"/>
    </xf>
    <xf numFmtId="177" fontId="5" fillId="0" borderId="13" xfId="0" applyNumberFormat="1" applyFont="1" applyBorder="1">
      <alignment vertical="center"/>
    </xf>
    <xf numFmtId="177" fontId="5" fillId="0" borderId="4" xfId="0" applyNumberFormat="1" applyFont="1" applyBorder="1" applyAlignment="1">
      <alignment horizontal="center" vertical="center"/>
    </xf>
    <xf numFmtId="38" fontId="0" fillId="0" borderId="0" xfId="1" applyFont="1" applyBorder="1">
      <alignment vertical="center"/>
    </xf>
    <xf numFmtId="38" fontId="3" fillId="0" borderId="2" xfId="1" applyFont="1" applyFill="1" applyBorder="1" applyAlignment="1">
      <alignment horizontal="center" vertical="center" wrapText="1"/>
    </xf>
    <xf numFmtId="38" fontId="0" fillId="3" borderId="3" xfId="1" applyFont="1" applyFill="1" applyBorder="1" applyAlignment="1">
      <alignment horizontal="right" vertical="center"/>
    </xf>
    <xf numFmtId="38" fontId="0" fillId="3" borderId="1" xfId="1" applyFont="1" applyFill="1" applyBorder="1" applyAlignment="1">
      <alignment horizontal="right"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6" xfId="0" applyNumberFormat="1" applyFont="1" applyFill="1" applyBorder="1" applyAlignment="1">
      <alignment horizontal="right" vertical="center"/>
    </xf>
    <xf numFmtId="177" fontId="5" fillId="0" borderId="2" xfId="0" applyNumberFormat="1" applyFont="1" applyFill="1" applyBorder="1" applyAlignment="1">
      <alignment horizontal="righ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6" xfId="0" applyFont="1" applyFill="1" applyBorder="1" applyAlignment="1">
      <alignment horizontal="center" vertical="center"/>
    </xf>
    <xf numFmtId="0" fontId="5" fillId="0" borderId="8" xfId="0" applyFont="1" applyFill="1" applyBorder="1" applyAlignment="1">
      <alignment vertical="top"/>
    </xf>
    <xf numFmtId="0" fontId="5" fillId="0" borderId="2" xfId="0" applyFont="1" applyFill="1" applyBorder="1" applyAlignment="1">
      <alignment vertical="center" wrapText="1"/>
    </xf>
    <xf numFmtId="177" fontId="5" fillId="0" borderId="2" xfId="0" applyNumberFormat="1" applyFont="1" applyFill="1" applyBorder="1" applyAlignment="1">
      <alignment vertical="top"/>
    </xf>
    <xf numFmtId="177" fontId="5" fillId="0" borderId="2" xfId="0" applyNumberFormat="1" applyFont="1" applyFill="1" applyBorder="1" applyAlignment="1">
      <alignment horizontal="right" vertical="top"/>
    </xf>
    <xf numFmtId="177" fontId="5" fillId="0" borderId="5" xfId="0" applyNumberFormat="1" applyFont="1" applyFill="1" applyBorder="1" applyAlignment="1">
      <alignment vertical="top"/>
    </xf>
    <xf numFmtId="0" fontId="5" fillId="0" borderId="2" xfId="0" applyFont="1" applyFill="1" applyBorder="1">
      <alignment vertical="center"/>
    </xf>
    <xf numFmtId="0" fontId="5" fillId="0" borderId="8" xfId="0" applyFont="1" applyFill="1" applyBorder="1">
      <alignment vertical="center"/>
    </xf>
    <xf numFmtId="0" fontId="5" fillId="0" borderId="6" xfId="0" applyFont="1" applyFill="1" applyBorder="1" applyAlignment="1">
      <alignment vertical="center" wrapText="1"/>
    </xf>
    <xf numFmtId="177" fontId="5" fillId="0" borderId="6" xfId="0" applyNumberFormat="1" applyFont="1" applyFill="1" applyBorder="1" applyAlignment="1">
      <alignment vertical="top"/>
    </xf>
    <xf numFmtId="177" fontId="5" fillId="0" borderId="6" xfId="0" applyNumberFormat="1" applyFont="1" applyFill="1" applyBorder="1" applyAlignment="1">
      <alignment horizontal="right" vertical="top" shrinkToFit="1"/>
    </xf>
    <xf numFmtId="177" fontId="5" fillId="0" borderId="6" xfId="0" applyNumberFormat="1" applyFont="1" applyFill="1" applyBorder="1" applyAlignment="1">
      <alignment horizontal="right" vertical="top"/>
    </xf>
    <xf numFmtId="177" fontId="5" fillId="0" borderId="0" xfId="0" applyNumberFormat="1" applyFont="1" applyFill="1" applyBorder="1" applyAlignment="1">
      <alignment vertical="top"/>
    </xf>
    <xf numFmtId="0" fontId="5" fillId="0" borderId="6" xfId="0" applyFont="1" applyFill="1" applyBorder="1">
      <alignment vertical="center"/>
    </xf>
    <xf numFmtId="177" fontId="5" fillId="0" borderId="5"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0" fontId="5" fillId="0" borderId="3" xfId="0" applyFont="1" applyFill="1" applyBorder="1">
      <alignment vertical="center"/>
    </xf>
    <xf numFmtId="0" fontId="5" fillId="0" borderId="1" xfId="0" applyFont="1" applyFill="1" applyBorder="1">
      <alignment vertical="center"/>
    </xf>
    <xf numFmtId="177" fontId="5" fillId="0" borderId="1" xfId="0" applyNumberFormat="1" applyFont="1" applyFill="1" applyBorder="1">
      <alignment vertical="center"/>
    </xf>
    <xf numFmtId="177" fontId="5" fillId="0" borderId="4" xfId="0" applyNumberFormat="1" applyFont="1" applyFill="1" applyBorder="1">
      <alignment vertical="center"/>
    </xf>
    <xf numFmtId="0" fontId="4" fillId="0" borderId="0" xfId="0" applyFont="1" applyAlignment="1">
      <alignment vertical="center" wrapText="1"/>
    </xf>
    <xf numFmtId="0" fontId="9" fillId="0" borderId="0" xfId="0" applyFont="1">
      <alignment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4" fillId="0" borderId="0" xfId="0" applyFont="1" applyAlignment="1">
      <alignment horizontal="left" vertical="top"/>
    </xf>
    <xf numFmtId="0" fontId="0" fillId="0" borderId="0" xfId="0" applyAlignment="1">
      <alignment horizontal="centerContinuous" vertical="center"/>
    </xf>
    <xf numFmtId="0" fontId="0" fillId="0" borderId="1"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2" xfId="0" applyFill="1" applyBorder="1" applyAlignment="1">
      <alignment horizontal="left" vertical="center"/>
    </xf>
    <xf numFmtId="0" fontId="0" fillId="4" borderId="1" xfId="0" applyFill="1" applyBorder="1" applyAlignment="1">
      <alignment horizontal="center" vertical="center" textRotation="255" wrapText="1"/>
    </xf>
    <xf numFmtId="0" fontId="10" fillId="2" borderId="1" xfId="0" applyFont="1" applyFill="1" applyBorder="1" applyProtection="1">
      <alignment vertical="center"/>
      <protection locked="0"/>
    </xf>
    <xf numFmtId="0" fontId="10" fillId="2" borderId="1" xfId="0" applyFont="1" applyFill="1" applyBorder="1" applyAlignment="1" applyProtection="1">
      <alignment vertical="center" wrapText="1"/>
      <protection locked="0"/>
    </xf>
    <xf numFmtId="0" fontId="15" fillId="0" borderId="3" xfId="0" applyFont="1" applyFill="1" applyBorder="1" applyAlignment="1">
      <alignment horizontal="left" vertical="center"/>
    </xf>
    <xf numFmtId="0" fontId="15"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6" fillId="4" borderId="2" xfId="0" applyFont="1" applyFill="1" applyBorder="1" applyAlignment="1">
      <alignment horizontal="center" vertical="center" textRotation="255" wrapText="1"/>
    </xf>
    <xf numFmtId="0" fontId="16" fillId="4" borderId="6" xfId="0" applyFont="1" applyFill="1" applyBorder="1" applyAlignment="1">
      <alignment horizontal="center" vertical="center" textRotation="255" wrapText="1"/>
    </xf>
    <xf numFmtId="0" fontId="16" fillId="4" borderId="7" xfId="0" applyFont="1" applyFill="1" applyBorder="1" applyAlignment="1">
      <alignment horizontal="center" vertical="center" textRotation="255" wrapText="1"/>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center" vertical="center"/>
    </xf>
    <xf numFmtId="178" fontId="4" fillId="0" borderId="0" xfId="0" applyNumberFormat="1" applyFont="1" applyAlignment="1">
      <alignment horizontal="left" vertical="center"/>
    </xf>
    <xf numFmtId="0" fontId="4" fillId="0" borderId="1" xfId="0" applyFont="1" applyBorder="1" applyAlignment="1">
      <alignment horizontal="center" vertical="center"/>
    </xf>
    <xf numFmtId="177" fontId="5" fillId="0" borderId="15" xfId="0" applyNumberFormat="1" applyFont="1" applyBorder="1" applyAlignment="1">
      <alignment horizontal="center"/>
    </xf>
    <xf numFmtId="177" fontId="5" fillId="0" borderId="14" xfId="0" applyNumberFormat="1" applyFont="1" applyBorder="1" applyAlignment="1">
      <alignment horizont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12"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0" fillId="0" borderId="0" xfId="0"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top" wrapText="1"/>
    </xf>
    <xf numFmtId="176" fontId="0" fillId="0" borderId="0" xfId="0" applyNumberFormat="1" applyAlignment="1">
      <alignment horizontal="left" vertical="center"/>
    </xf>
  </cellXfs>
  <cellStyles count="2">
    <cellStyle name="桁区切り" xfId="1" builtinId="6"/>
    <cellStyle name="標準" xfId="0" builtinId="0"/>
  </cellStyles>
  <dxfs count="1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xdr:colOff>
      <xdr:row>25</xdr:row>
      <xdr:rowOff>76201</xdr:rowOff>
    </xdr:from>
    <xdr:ext cx="8294913" cy="1249680"/>
    <xdr:sp macro="" textlink="">
      <xdr:nvSpPr>
        <xdr:cNvPr id="2" name="テキスト ボックス 1"/>
        <xdr:cNvSpPr txBox="1"/>
      </xdr:nvSpPr>
      <xdr:spPr>
        <a:xfrm>
          <a:off x="7620" y="51054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40791</xdr:colOff>
      <xdr:row>0</xdr:row>
      <xdr:rowOff>48156</xdr:rowOff>
    </xdr:from>
    <xdr:ext cx="8294913" cy="4514880"/>
    <xdr:sp macro="" textlink="">
      <xdr:nvSpPr>
        <xdr:cNvPr id="2" name="テキスト ボックス 1"/>
        <xdr:cNvSpPr txBox="1"/>
      </xdr:nvSpPr>
      <xdr:spPr>
        <a:xfrm>
          <a:off x="10045403" y="48156"/>
          <a:ext cx="8294913" cy="45148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●申請対象が判別できるように、契約書、発注書、納品書、請求書、領収書等の該当箇所に「設備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●１つの納品書等に複数の設備が含まれる場合は、設備ごとに行を分けて記載してください。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整備を希望する設備機器等の契約書、発注書、納品書、請求書、領収書</a:t>
          </a: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整備を希望する設備機器等の仕様が分かるカタログ等の資料</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整備状況が分かる写真</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83820</xdr:colOff>
      <xdr:row>0</xdr:row>
      <xdr:rowOff>68580</xdr:rowOff>
    </xdr:from>
    <xdr:ext cx="2895600" cy="457200"/>
    <xdr:sp macro="" textlink="">
      <xdr:nvSpPr>
        <xdr:cNvPr id="2" name="テキスト ボックス 1"/>
        <xdr:cNvSpPr txBox="1"/>
      </xdr:nvSpPr>
      <xdr:spPr>
        <a:xfrm>
          <a:off x="88773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view="pageBreakPreview" zoomScaleNormal="100" zoomScaleSheetLayoutView="100" workbookViewId="0">
      <selection activeCell="B3" sqref="B3:C3"/>
    </sheetView>
  </sheetViews>
  <sheetFormatPr defaultRowHeight="13.5" x14ac:dyDescent="0.15"/>
  <cols>
    <col min="1" max="1" width="9.125" customWidth="1"/>
    <col min="2" max="2" width="35.75" customWidth="1"/>
    <col min="3" max="3" width="34.875" customWidth="1"/>
    <col min="4" max="4" width="9.125" bestFit="1" customWidth="1"/>
  </cols>
  <sheetData>
    <row r="1" spans="1:4" ht="14.25" customHeight="1" x14ac:dyDescent="0.15">
      <c r="A1" s="86" t="s">
        <v>144</v>
      </c>
      <c r="B1" s="86"/>
      <c r="C1" s="86"/>
      <c r="D1" s="86"/>
    </row>
    <row r="2" spans="1:4" ht="14.25" customHeight="1" x14ac:dyDescent="0.15">
      <c r="A2" s="86" t="s">
        <v>137</v>
      </c>
      <c r="B2" s="86"/>
      <c r="C2" s="86"/>
      <c r="D2" s="86"/>
    </row>
    <row r="3" spans="1:4" ht="15" customHeight="1" x14ac:dyDescent="0.15">
      <c r="A3" s="87" t="s">
        <v>145</v>
      </c>
      <c r="B3" s="98" t="str">
        <f>IF('計画書5-1a'!B7="","",'計画書5-1a'!B7)</f>
        <v/>
      </c>
      <c r="C3" s="99"/>
      <c r="D3" s="86"/>
    </row>
    <row r="4" spans="1:4" ht="15" customHeight="1" x14ac:dyDescent="0.15">
      <c r="A4" s="88"/>
      <c r="B4" s="89"/>
      <c r="C4" s="86"/>
      <c r="D4" s="86"/>
    </row>
    <row r="5" spans="1:4" ht="13.5" customHeight="1" x14ac:dyDescent="0.15">
      <c r="A5" s="90"/>
      <c r="B5" s="91" t="s">
        <v>146</v>
      </c>
      <c r="C5" s="91" t="s">
        <v>26</v>
      </c>
      <c r="D5" s="91" t="s">
        <v>147</v>
      </c>
    </row>
    <row r="6" spans="1:4" ht="18" customHeight="1" x14ac:dyDescent="0.15">
      <c r="A6" s="103" t="s">
        <v>148</v>
      </c>
      <c r="B6" s="3" t="s">
        <v>167</v>
      </c>
      <c r="C6" s="94" t="s">
        <v>168</v>
      </c>
      <c r="D6" s="92" t="s">
        <v>150</v>
      </c>
    </row>
    <row r="7" spans="1:4" ht="18" customHeight="1" x14ac:dyDescent="0.15">
      <c r="A7" s="104"/>
      <c r="B7" s="3" t="s">
        <v>149</v>
      </c>
      <c r="C7" s="100" t="s">
        <v>160</v>
      </c>
      <c r="D7" s="92" t="s">
        <v>150</v>
      </c>
    </row>
    <row r="8" spans="1:4" ht="27" x14ac:dyDescent="0.15">
      <c r="A8" s="104"/>
      <c r="B8" s="93" t="s">
        <v>161</v>
      </c>
      <c r="C8" s="101"/>
      <c r="D8" s="92" t="s">
        <v>150</v>
      </c>
    </row>
    <row r="9" spans="1:4" ht="27" x14ac:dyDescent="0.15">
      <c r="A9" s="104"/>
      <c r="B9" s="93" t="s">
        <v>162</v>
      </c>
      <c r="C9" s="102"/>
      <c r="D9" s="92" t="s">
        <v>150</v>
      </c>
    </row>
    <row r="10" spans="1:4" ht="18" customHeight="1" x14ac:dyDescent="0.15">
      <c r="A10" s="104"/>
      <c r="B10" s="3" t="s">
        <v>159</v>
      </c>
      <c r="C10" s="3"/>
      <c r="D10" s="92" t="s">
        <v>150</v>
      </c>
    </row>
    <row r="11" spans="1:4" ht="18" customHeight="1" x14ac:dyDescent="0.15">
      <c r="A11" s="104"/>
      <c r="B11" s="3" t="s">
        <v>165</v>
      </c>
      <c r="C11" s="3" t="s">
        <v>166</v>
      </c>
      <c r="D11" s="92" t="s">
        <v>150</v>
      </c>
    </row>
    <row r="12" spans="1:4" ht="18" customHeight="1" x14ac:dyDescent="0.15">
      <c r="A12" s="104"/>
      <c r="B12" s="3" t="s">
        <v>151</v>
      </c>
      <c r="C12" s="3" t="s">
        <v>152</v>
      </c>
      <c r="D12" s="92" t="s">
        <v>150</v>
      </c>
    </row>
    <row r="13" spans="1:4" ht="18" customHeight="1" x14ac:dyDescent="0.15">
      <c r="A13" s="104"/>
      <c r="B13" s="3" t="s">
        <v>153</v>
      </c>
      <c r="C13" s="3"/>
      <c r="D13" s="92" t="s">
        <v>150</v>
      </c>
    </row>
    <row r="14" spans="1:4" ht="18" customHeight="1" x14ac:dyDescent="0.15">
      <c r="A14" s="104"/>
      <c r="B14" s="3" t="s">
        <v>154</v>
      </c>
      <c r="C14" s="3" t="s">
        <v>155</v>
      </c>
      <c r="D14" s="92" t="s">
        <v>150</v>
      </c>
    </row>
    <row r="15" spans="1:4" ht="27" x14ac:dyDescent="0.15">
      <c r="A15" s="104"/>
      <c r="B15" s="93" t="s">
        <v>156</v>
      </c>
      <c r="C15" s="3"/>
      <c r="D15" s="92" t="s">
        <v>150</v>
      </c>
    </row>
    <row r="16" spans="1:4" ht="18" customHeight="1" x14ac:dyDescent="0.15">
      <c r="A16" s="104"/>
      <c r="B16" s="3" t="s">
        <v>157</v>
      </c>
      <c r="C16" s="3"/>
      <c r="D16" s="92" t="s">
        <v>150</v>
      </c>
    </row>
    <row r="17" spans="1:4" ht="18" customHeight="1" x14ac:dyDescent="0.15">
      <c r="A17" s="105"/>
      <c r="B17" s="3" t="s">
        <v>135</v>
      </c>
      <c r="C17" s="3" t="s">
        <v>158</v>
      </c>
      <c r="D17" s="92" t="s">
        <v>150</v>
      </c>
    </row>
    <row r="19" spans="1:4" x14ac:dyDescent="0.15">
      <c r="A19" s="90"/>
      <c r="B19" s="91" t="s">
        <v>146</v>
      </c>
      <c r="C19" s="91" t="s">
        <v>26</v>
      </c>
      <c r="D19" s="91" t="s">
        <v>147</v>
      </c>
    </row>
    <row r="20" spans="1:4" ht="55.5" customHeight="1" x14ac:dyDescent="0.15">
      <c r="A20" s="95" t="s">
        <v>169</v>
      </c>
      <c r="B20" s="3" t="s">
        <v>170</v>
      </c>
      <c r="C20" s="93" t="s">
        <v>171</v>
      </c>
      <c r="D20" s="92" t="s">
        <v>150</v>
      </c>
    </row>
  </sheetData>
  <sheetProtection sheet="1" objects="1" scenarios="1"/>
  <mergeCells count="3">
    <mergeCell ref="B3:C3"/>
    <mergeCell ref="C7:C9"/>
    <mergeCell ref="A6:A17"/>
  </mergeCells>
  <phoneticPr fontId="2"/>
  <pageMargins left="0.70866141732283472" right="0.70866141732283472" top="0.74803149606299213" bottom="0.74803149606299213" header="0.31496062992125984" footer="0.31496062992125984"/>
  <pageSetup paperSize="9" orientation="portrait" blackAndWhite="1"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view="pageBreakPreview" zoomScaleNormal="100" zoomScaleSheetLayoutView="100" workbookViewId="0">
      <selection activeCell="B8" sqref="B8"/>
    </sheetView>
  </sheetViews>
  <sheetFormatPr defaultRowHeight="13.5" x14ac:dyDescent="0.15"/>
  <cols>
    <col min="1" max="1" width="20.875" customWidth="1"/>
    <col min="2" max="2" width="48" customWidth="1"/>
    <col min="3" max="3" width="84" customWidth="1"/>
  </cols>
  <sheetData>
    <row r="1" spans="1:3" x14ac:dyDescent="0.15">
      <c r="A1" t="s">
        <v>124</v>
      </c>
      <c r="B1" s="40"/>
    </row>
    <row r="2" spans="1:3" x14ac:dyDescent="0.15">
      <c r="A2" t="s">
        <v>19</v>
      </c>
      <c r="B2" s="7" t="s">
        <v>20</v>
      </c>
    </row>
    <row r="3" spans="1:3" x14ac:dyDescent="0.15">
      <c r="A3" s="3" t="s">
        <v>2</v>
      </c>
      <c r="B3" s="26"/>
      <c r="C3" t="s">
        <v>14</v>
      </c>
    </row>
    <row r="4" spans="1:3" x14ac:dyDescent="0.15">
      <c r="A4" s="3" t="s">
        <v>3</v>
      </c>
      <c r="B4" s="26"/>
    </row>
    <row r="5" spans="1:3" x14ac:dyDescent="0.15">
      <c r="A5" s="3" t="s">
        <v>4</v>
      </c>
      <c r="B5" s="26"/>
    </row>
    <row r="6" spans="1:3" x14ac:dyDescent="0.15">
      <c r="A6" s="3" t="s">
        <v>5</v>
      </c>
      <c r="B6" s="26"/>
      <c r="C6" t="s">
        <v>15</v>
      </c>
    </row>
    <row r="7" spans="1:3" x14ac:dyDescent="0.15">
      <c r="A7" s="3" t="s">
        <v>6</v>
      </c>
      <c r="B7" s="26"/>
      <c r="C7" t="s">
        <v>16</v>
      </c>
    </row>
    <row r="8" spans="1:3" x14ac:dyDescent="0.15">
      <c r="A8" s="3" t="s">
        <v>7</v>
      </c>
      <c r="B8" s="26"/>
      <c r="C8" t="s">
        <v>17</v>
      </c>
    </row>
    <row r="9" spans="1:3" x14ac:dyDescent="0.15">
      <c r="A9" s="3" t="s">
        <v>10</v>
      </c>
      <c r="B9" s="26"/>
    </row>
    <row r="10" spans="1:3" x14ac:dyDescent="0.15">
      <c r="A10" s="3" t="s">
        <v>11</v>
      </c>
      <c r="B10" s="26"/>
      <c r="C10" t="s">
        <v>22</v>
      </c>
    </row>
    <row r="11" spans="1:3" x14ac:dyDescent="0.15">
      <c r="A11" s="3" t="s">
        <v>12</v>
      </c>
      <c r="B11" s="26"/>
    </row>
    <row r="12" spans="1:3" x14ac:dyDescent="0.15">
      <c r="A12" s="3" t="s">
        <v>13</v>
      </c>
      <c r="B12" s="26"/>
    </row>
    <row r="13" spans="1:3" x14ac:dyDescent="0.15">
      <c r="A13" s="3" t="s">
        <v>8</v>
      </c>
      <c r="B13" s="6"/>
      <c r="C13" t="s">
        <v>90</v>
      </c>
    </row>
    <row r="14" spans="1:3" x14ac:dyDescent="0.15">
      <c r="A14" s="3" t="s">
        <v>49</v>
      </c>
      <c r="B14" s="6"/>
      <c r="C14" t="str">
        <f>IF(B14="〇","←歳入歳出（見込）書の提出が必要です","←公立の医療機関である場合は、「〇」を入力してください")</f>
        <v>←公立の医療機関である場合は、「〇」を入力してください</v>
      </c>
    </row>
    <row r="15" spans="1:3" x14ac:dyDescent="0.15">
      <c r="A15" s="3" t="s">
        <v>51</v>
      </c>
      <c r="B15" s="6"/>
      <c r="C15" t="s">
        <v>55</v>
      </c>
    </row>
    <row r="16" spans="1:3" x14ac:dyDescent="0.15">
      <c r="A16" s="3" t="s">
        <v>52</v>
      </c>
      <c r="B16" s="6"/>
      <c r="C16" t="s">
        <v>55</v>
      </c>
    </row>
    <row r="17" spans="1:3" x14ac:dyDescent="0.15">
      <c r="A17" s="3" t="s">
        <v>53</v>
      </c>
      <c r="B17" s="6"/>
      <c r="C17" t="s">
        <v>55</v>
      </c>
    </row>
    <row r="18" spans="1:3" x14ac:dyDescent="0.15">
      <c r="A18" s="3" t="s">
        <v>54</v>
      </c>
      <c r="B18" s="23"/>
      <c r="C18" t="s">
        <v>55</v>
      </c>
    </row>
    <row r="19" spans="1:3" x14ac:dyDescent="0.15">
      <c r="A19" s="3" t="s">
        <v>59</v>
      </c>
      <c r="B19" s="23"/>
      <c r="C19" t="s">
        <v>55</v>
      </c>
    </row>
    <row r="20" spans="1:3" x14ac:dyDescent="0.15">
      <c r="A20" s="3" t="s">
        <v>9</v>
      </c>
      <c r="B20" s="26"/>
      <c r="C20" t="s">
        <v>18</v>
      </c>
    </row>
    <row r="22" spans="1:3" x14ac:dyDescent="0.15">
      <c r="A22" s="2" t="s">
        <v>121</v>
      </c>
    </row>
    <row r="23" spans="1:3" x14ac:dyDescent="0.15">
      <c r="A23" s="3" t="s">
        <v>122</v>
      </c>
      <c r="B23" s="24"/>
    </row>
    <row r="24" spans="1:3" x14ac:dyDescent="0.15">
      <c r="A24" s="3" t="s">
        <v>123</v>
      </c>
      <c r="B24" s="24"/>
    </row>
  </sheetData>
  <sheetProtection sheet="1" objects="1" scenarios="1"/>
  <phoneticPr fontId="2"/>
  <conditionalFormatting sqref="C14">
    <cfRule type="containsText" dxfId="11" priority="1" operator="containsText" text="←歳入歳出（見込）書の提出が必要です">
      <formula>NOT(ISERROR(SEARCH("←歳入歳出（見込）書の提出が必要です",C14)))</formula>
    </cfRule>
  </conditionalFormatting>
  <dataValidations count="3">
    <dataValidation type="list" allowBlank="1" showInputMessage="1" showErrorMessage="1" sqref="B14">
      <formula1>"〇"</formula1>
    </dataValidation>
    <dataValidation type="list" allowBlank="1" showInputMessage="1" showErrorMessage="1" sqref="B17">
      <formula1>"普通,当座"</formula1>
    </dataValidation>
    <dataValidation type="list" allowBlank="1" showInputMessage="1" showErrorMessage="1" sqref="B23:B24">
      <formula1>"○"</formula1>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view="pageBreakPreview" zoomScaleNormal="100" zoomScaleSheetLayoutView="100" workbookViewId="0">
      <selection activeCell="E9" sqref="E9"/>
    </sheetView>
  </sheetViews>
  <sheetFormatPr defaultRowHeight="13.5" x14ac:dyDescent="0.15"/>
  <cols>
    <col min="1" max="4" width="8.875" customWidth="1"/>
    <col min="5" max="5" width="77.125" customWidth="1"/>
  </cols>
  <sheetData>
    <row r="1" spans="1:6" x14ac:dyDescent="0.15">
      <c r="A1" t="s">
        <v>120</v>
      </c>
    </row>
    <row r="3" spans="1:6" x14ac:dyDescent="0.15">
      <c r="A3" t="s">
        <v>111</v>
      </c>
    </row>
    <row r="4" spans="1:6" x14ac:dyDescent="0.15">
      <c r="A4" t="s">
        <v>112</v>
      </c>
    </row>
    <row r="5" spans="1:6" x14ac:dyDescent="0.15">
      <c r="A5" t="s">
        <v>113</v>
      </c>
    </row>
    <row r="7" spans="1:6" x14ac:dyDescent="0.15">
      <c r="A7" s="80" t="s">
        <v>125</v>
      </c>
    </row>
    <row r="8" spans="1:6" s="83" customFormat="1" ht="22.5" x14ac:dyDescent="0.15">
      <c r="A8" s="81" t="s">
        <v>114</v>
      </c>
      <c r="B8" s="81" t="s">
        <v>115</v>
      </c>
      <c r="C8" s="81" t="s">
        <v>116</v>
      </c>
      <c r="D8" s="81" t="s">
        <v>117</v>
      </c>
      <c r="E8" s="82" t="s">
        <v>118</v>
      </c>
    </row>
    <row r="9" spans="1:6" s="83" customFormat="1" ht="11.25" x14ac:dyDescent="0.15">
      <c r="A9" s="96"/>
      <c r="B9" s="96"/>
      <c r="C9" s="96"/>
      <c r="D9" s="96"/>
      <c r="E9" s="97"/>
      <c r="F9" s="84" t="str">
        <f>IF(AND(SUM(A9:C9)&gt;0,D9&gt;0),"「整備が必要な理由」欄に記載が必要です。","")</f>
        <v/>
      </c>
    </row>
    <row r="10" spans="1:6" s="83" customFormat="1" ht="11.25" x14ac:dyDescent="0.15">
      <c r="A10" s="83" t="s">
        <v>119</v>
      </c>
    </row>
    <row r="12" spans="1:6" x14ac:dyDescent="0.15">
      <c r="A12" s="80" t="s">
        <v>126</v>
      </c>
    </row>
    <row r="13" spans="1:6" s="83" customFormat="1" ht="22.5" x14ac:dyDescent="0.15">
      <c r="A13" s="81" t="s">
        <v>114</v>
      </c>
      <c r="B13" s="81" t="s">
        <v>115</v>
      </c>
      <c r="C13" s="81" t="s">
        <v>116</v>
      </c>
      <c r="D13" s="81" t="s">
        <v>117</v>
      </c>
      <c r="E13" s="82" t="s">
        <v>118</v>
      </c>
    </row>
    <row r="14" spans="1:6" s="83" customFormat="1" ht="11.25" x14ac:dyDescent="0.15">
      <c r="A14" s="96"/>
      <c r="B14" s="96"/>
      <c r="C14" s="96"/>
      <c r="D14" s="96"/>
      <c r="E14" s="97"/>
      <c r="F14" s="84" t="str">
        <f>IF(AND(SUM(A14:C14)&gt;0,D14&gt;0),"「整備が必要な理由」欄に記載が必要です。","")</f>
        <v/>
      </c>
    </row>
    <row r="15" spans="1:6" s="83" customFormat="1" ht="11.25" x14ac:dyDescent="0.15">
      <c r="A15" s="83" t="s">
        <v>119</v>
      </c>
    </row>
    <row r="17" spans="1:6" x14ac:dyDescent="0.15">
      <c r="A17" s="80" t="s">
        <v>127</v>
      </c>
    </row>
    <row r="18" spans="1:6" s="83" customFormat="1" ht="22.5" x14ac:dyDescent="0.15">
      <c r="A18" s="81" t="s">
        <v>114</v>
      </c>
      <c r="B18" s="81" t="s">
        <v>115</v>
      </c>
      <c r="C18" s="81" t="s">
        <v>116</v>
      </c>
      <c r="D18" s="81" t="s">
        <v>117</v>
      </c>
      <c r="E18" s="82" t="s">
        <v>118</v>
      </c>
    </row>
    <row r="19" spans="1:6" s="83" customFormat="1" ht="11.25" x14ac:dyDescent="0.15">
      <c r="A19" s="96"/>
      <c r="B19" s="96"/>
      <c r="C19" s="96"/>
      <c r="D19" s="96"/>
      <c r="E19" s="97"/>
      <c r="F19" s="84" t="str">
        <f>IF(AND(SUM(A19:C19)&gt;0,D19&gt;0),"「整備が必要な理由」欄に記載が必要です。","")</f>
        <v/>
      </c>
    </row>
    <row r="20" spans="1:6" s="83" customFormat="1" ht="11.25" x14ac:dyDescent="0.15">
      <c r="A20" s="83" t="s">
        <v>119</v>
      </c>
    </row>
    <row r="22" spans="1:6" x14ac:dyDescent="0.15">
      <c r="A22" s="80" t="s">
        <v>128</v>
      </c>
    </row>
    <row r="23" spans="1:6" s="83" customFormat="1" ht="22.5" x14ac:dyDescent="0.15">
      <c r="A23" s="81" t="s">
        <v>114</v>
      </c>
      <c r="B23" s="81" t="s">
        <v>115</v>
      </c>
      <c r="C23" s="81" t="s">
        <v>116</v>
      </c>
      <c r="D23" s="81" t="s">
        <v>117</v>
      </c>
      <c r="E23" s="82" t="s">
        <v>118</v>
      </c>
    </row>
    <row r="24" spans="1:6" s="83" customFormat="1" ht="11.25" x14ac:dyDescent="0.15">
      <c r="A24" s="96"/>
      <c r="B24" s="96"/>
      <c r="C24" s="96"/>
      <c r="D24" s="96"/>
      <c r="E24" s="97"/>
      <c r="F24" s="84" t="str">
        <f>IF(AND(SUM(A24:C24)&gt;0,D24&gt;0),"「整備が必要な理由」欄に記載が必要です。","")</f>
        <v/>
      </c>
    </row>
    <row r="25" spans="1:6" s="83" customFormat="1" ht="11.25" x14ac:dyDescent="0.15">
      <c r="A25" s="83" t="s">
        <v>119</v>
      </c>
    </row>
    <row r="27" spans="1:6" x14ac:dyDescent="0.15">
      <c r="A27" s="80" t="s">
        <v>129</v>
      </c>
    </row>
    <row r="28" spans="1:6" s="83" customFormat="1" ht="22.5" x14ac:dyDescent="0.15">
      <c r="A28" s="81" t="s">
        <v>114</v>
      </c>
      <c r="B28" s="81" t="s">
        <v>115</v>
      </c>
      <c r="C28" s="81" t="s">
        <v>116</v>
      </c>
      <c r="D28" s="81" t="s">
        <v>117</v>
      </c>
      <c r="E28" s="82" t="s">
        <v>118</v>
      </c>
    </row>
    <row r="29" spans="1:6" s="83" customFormat="1" ht="11.25" x14ac:dyDescent="0.15">
      <c r="A29" s="96"/>
      <c r="B29" s="96"/>
      <c r="C29" s="96"/>
      <c r="D29" s="96"/>
      <c r="E29" s="97"/>
      <c r="F29" s="84" t="str">
        <f>IF(AND(SUM(A29:C29)&gt;0,D29&gt;0),"「整備が必要な理由」欄に記載が必要です。","")</f>
        <v/>
      </c>
    </row>
    <row r="30" spans="1:6" s="83" customFormat="1" ht="11.25" x14ac:dyDescent="0.15">
      <c r="A30" s="83" t="s">
        <v>119</v>
      </c>
    </row>
    <row r="32" spans="1:6" x14ac:dyDescent="0.15">
      <c r="A32" s="80" t="s">
        <v>130</v>
      </c>
    </row>
    <row r="33" spans="1:6" s="83" customFormat="1" ht="22.5" x14ac:dyDescent="0.15">
      <c r="A33" s="81" t="s">
        <v>114</v>
      </c>
      <c r="B33" s="81" t="s">
        <v>115</v>
      </c>
      <c r="C33" s="81" t="s">
        <v>116</v>
      </c>
      <c r="D33" s="81" t="s">
        <v>117</v>
      </c>
      <c r="E33" s="82" t="s">
        <v>118</v>
      </c>
    </row>
    <row r="34" spans="1:6" s="83" customFormat="1" ht="11.25" x14ac:dyDescent="0.15">
      <c r="A34" s="96"/>
      <c r="B34" s="96"/>
      <c r="C34" s="96"/>
      <c r="D34" s="96"/>
      <c r="E34" s="97"/>
      <c r="F34" s="84" t="str">
        <f>IF(AND(SUM(A34:C34)&gt;0,D34&gt;0),"「整備が必要な理由」欄に記載が必要です。","")</f>
        <v/>
      </c>
    </row>
    <row r="35" spans="1:6" s="83" customFormat="1" ht="11.25" x14ac:dyDescent="0.15">
      <c r="A35" s="83" t="s">
        <v>119</v>
      </c>
    </row>
    <row r="37" spans="1:6" x14ac:dyDescent="0.15">
      <c r="A37" s="80" t="s">
        <v>131</v>
      </c>
    </row>
    <row r="38" spans="1:6" s="83" customFormat="1" ht="22.5" x14ac:dyDescent="0.15">
      <c r="A38" s="81" t="s">
        <v>114</v>
      </c>
      <c r="B38" s="81" t="s">
        <v>115</v>
      </c>
      <c r="C38" s="81" t="s">
        <v>116</v>
      </c>
      <c r="D38" s="81" t="s">
        <v>117</v>
      </c>
      <c r="E38" s="82" t="s">
        <v>118</v>
      </c>
    </row>
    <row r="39" spans="1:6" s="83" customFormat="1" ht="11.25" x14ac:dyDescent="0.15">
      <c r="A39" s="96"/>
      <c r="B39" s="96"/>
      <c r="C39" s="96"/>
      <c r="D39" s="96"/>
      <c r="E39" s="97"/>
      <c r="F39" s="84" t="str">
        <f>IF(AND(SUM(A39:C39)&gt;0,D39&gt;0),"「整備が必要な理由」欄に記載が必要です。","")</f>
        <v/>
      </c>
    </row>
    <row r="40" spans="1:6" s="83" customFormat="1" ht="11.25" x14ac:dyDescent="0.15">
      <c r="A40" s="83" t="s">
        <v>119</v>
      </c>
    </row>
    <row r="41" spans="1:6" s="83" customFormat="1" ht="11.25" x14ac:dyDescent="0.15"/>
  </sheetData>
  <sheetProtection sheet="1" objects="1" scenarios="1"/>
  <phoneticPr fontId="2"/>
  <pageMargins left="0.70866141732283472" right="0.31496062992125984" top="0.35433070866141736" bottom="0.35433070866141736" header="0.31496062992125984" footer="0.31496062992125984"/>
  <pageSetup paperSize="9" scale="83" fitToHeight="0"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view="pageBreakPreview" zoomScale="70" zoomScaleNormal="100" zoomScaleSheetLayoutView="70" workbookViewId="0">
      <selection activeCell="A3" sqref="A3"/>
    </sheetView>
  </sheetViews>
  <sheetFormatPr defaultRowHeight="13.5" x14ac:dyDescent="0.15"/>
  <cols>
    <col min="1" max="1" width="11" bestFit="1" customWidth="1"/>
    <col min="2" max="2" width="8.125" customWidth="1"/>
    <col min="3" max="3" width="37.125" bestFit="1" customWidth="1"/>
    <col min="4" max="4" width="37.125" customWidth="1"/>
    <col min="5" max="5" width="16.625" style="1" customWidth="1"/>
    <col min="6" max="7" width="17.875" style="1" customWidth="1"/>
    <col min="8" max="8" width="28.5" bestFit="1" customWidth="1"/>
    <col min="9" max="9" width="11.625" bestFit="1" customWidth="1"/>
  </cols>
  <sheetData>
    <row r="1" spans="1:7" ht="19.899999999999999" customHeight="1" x14ac:dyDescent="0.15">
      <c r="A1" t="s">
        <v>109</v>
      </c>
      <c r="E1" s="44"/>
      <c r="G1" s="48"/>
    </row>
    <row r="2" spans="1:7" ht="19.899999999999999" customHeight="1" x14ac:dyDescent="0.15">
      <c r="A2" t="str">
        <f>IF('計画書5-1a'!B7="","",'計画書5-1a'!B7)</f>
        <v/>
      </c>
      <c r="E2" s="43"/>
      <c r="G2" s="48"/>
    </row>
    <row r="3" spans="1:7" s="2" customFormat="1" ht="27" x14ac:dyDescent="0.15">
      <c r="A3" s="38" t="s">
        <v>72</v>
      </c>
      <c r="B3" s="4" t="s">
        <v>163</v>
      </c>
      <c r="C3" s="4" t="s">
        <v>0</v>
      </c>
      <c r="D3" s="4" t="s">
        <v>21</v>
      </c>
      <c r="E3" s="5" t="s">
        <v>1</v>
      </c>
      <c r="F3" s="49" t="s">
        <v>91</v>
      </c>
      <c r="G3" s="49" t="s">
        <v>92</v>
      </c>
    </row>
    <row r="4" spans="1:7" x14ac:dyDescent="0.15">
      <c r="A4" s="24"/>
      <c r="B4" s="24"/>
      <c r="C4" s="27"/>
      <c r="D4" s="27"/>
      <c r="E4" s="25"/>
      <c r="F4" s="50" t="str">
        <f t="shared" ref="F4:F35" si="0">IF(C4="超音波画像診断装置",11000000,IF(C4="血液浄化装置",6600000,IF(C4="気管支鏡",5500000,IF(C4="ＣＴ撮影装置等",66000000,IF(C4="生体情報モニタ",1100000,IF(C4="分娩監視装置",2200000,IF(C4="新生児モニタ",1100000,"")))))))</f>
        <v/>
      </c>
      <c r="G4" s="51">
        <f t="shared" ref="G4:G35" si="1">MIN(E4,F4)</f>
        <v>0</v>
      </c>
    </row>
    <row r="5" spans="1:7" x14ac:dyDescent="0.15">
      <c r="A5" s="24"/>
      <c r="B5" s="24"/>
      <c r="C5" s="27"/>
      <c r="D5" s="27"/>
      <c r="E5" s="25"/>
      <c r="F5" s="50" t="str">
        <f t="shared" si="0"/>
        <v/>
      </c>
      <c r="G5" s="51">
        <f t="shared" si="1"/>
        <v>0</v>
      </c>
    </row>
    <row r="6" spans="1:7" x14ac:dyDescent="0.15">
      <c r="A6" s="24"/>
      <c r="B6" s="24"/>
      <c r="C6" s="27"/>
      <c r="D6" s="27"/>
      <c r="E6" s="25"/>
      <c r="F6" s="50" t="str">
        <f t="shared" si="0"/>
        <v/>
      </c>
      <c r="G6" s="51">
        <f t="shared" si="1"/>
        <v>0</v>
      </c>
    </row>
    <row r="7" spans="1:7" x14ac:dyDescent="0.15">
      <c r="A7" s="24"/>
      <c r="B7" s="24"/>
      <c r="C7" s="27"/>
      <c r="D7" s="27"/>
      <c r="E7" s="25"/>
      <c r="F7" s="50" t="str">
        <f t="shared" si="0"/>
        <v/>
      </c>
      <c r="G7" s="51">
        <f t="shared" si="1"/>
        <v>0</v>
      </c>
    </row>
    <row r="8" spans="1:7" x14ac:dyDescent="0.15">
      <c r="A8" s="24"/>
      <c r="B8" s="24"/>
      <c r="C8" s="27"/>
      <c r="D8" s="27"/>
      <c r="E8" s="25"/>
      <c r="F8" s="50" t="str">
        <f t="shared" si="0"/>
        <v/>
      </c>
      <c r="G8" s="51">
        <f t="shared" si="1"/>
        <v>0</v>
      </c>
    </row>
    <row r="9" spans="1:7" x14ac:dyDescent="0.15">
      <c r="A9" s="24"/>
      <c r="B9" s="24"/>
      <c r="C9" s="27"/>
      <c r="D9" s="27"/>
      <c r="E9" s="25"/>
      <c r="F9" s="50" t="str">
        <f t="shared" si="0"/>
        <v/>
      </c>
      <c r="G9" s="51">
        <f t="shared" si="1"/>
        <v>0</v>
      </c>
    </row>
    <row r="10" spans="1:7" x14ac:dyDescent="0.15">
      <c r="A10" s="24"/>
      <c r="B10" s="24"/>
      <c r="C10" s="27"/>
      <c r="D10" s="27"/>
      <c r="E10" s="25"/>
      <c r="F10" s="50" t="str">
        <f t="shared" si="0"/>
        <v/>
      </c>
      <c r="G10" s="51">
        <f t="shared" si="1"/>
        <v>0</v>
      </c>
    </row>
    <row r="11" spans="1:7" x14ac:dyDescent="0.15">
      <c r="A11" s="24"/>
      <c r="B11" s="24"/>
      <c r="C11" s="27"/>
      <c r="D11" s="27"/>
      <c r="E11" s="25"/>
      <c r="F11" s="50" t="str">
        <f t="shared" si="0"/>
        <v/>
      </c>
      <c r="G11" s="51">
        <f t="shared" si="1"/>
        <v>0</v>
      </c>
    </row>
    <row r="12" spans="1:7" x14ac:dyDescent="0.15">
      <c r="A12" s="24"/>
      <c r="B12" s="24"/>
      <c r="C12" s="27"/>
      <c r="D12" s="27"/>
      <c r="E12" s="25"/>
      <c r="F12" s="50" t="str">
        <f t="shared" si="0"/>
        <v/>
      </c>
      <c r="G12" s="51">
        <f t="shared" si="1"/>
        <v>0</v>
      </c>
    </row>
    <row r="13" spans="1:7" x14ac:dyDescent="0.15">
      <c r="A13" s="24"/>
      <c r="B13" s="24"/>
      <c r="C13" s="27"/>
      <c r="D13" s="27"/>
      <c r="E13" s="25"/>
      <c r="F13" s="50" t="str">
        <f t="shared" si="0"/>
        <v/>
      </c>
      <c r="G13" s="51">
        <f t="shared" si="1"/>
        <v>0</v>
      </c>
    </row>
    <row r="14" spans="1:7" x14ac:dyDescent="0.15">
      <c r="A14" s="24"/>
      <c r="B14" s="24"/>
      <c r="C14" s="27"/>
      <c r="D14" s="27"/>
      <c r="E14" s="25"/>
      <c r="F14" s="50" t="str">
        <f t="shared" si="0"/>
        <v/>
      </c>
      <c r="G14" s="51">
        <f t="shared" si="1"/>
        <v>0</v>
      </c>
    </row>
    <row r="15" spans="1:7" x14ac:dyDescent="0.15">
      <c r="A15" s="24"/>
      <c r="B15" s="24"/>
      <c r="C15" s="27"/>
      <c r="D15" s="27"/>
      <c r="E15" s="25"/>
      <c r="F15" s="50" t="str">
        <f t="shared" si="0"/>
        <v/>
      </c>
      <c r="G15" s="51">
        <f t="shared" si="1"/>
        <v>0</v>
      </c>
    </row>
    <row r="16" spans="1:7" x14ac:dyDescent="0.15">
      <c r="A16" s="24"/>
      <c r="B16" s="24"/>
      <c r="C16" s="27"/>
      <c r="D16" s="27"/>
      <c r="E16" s="25"/>
      <c r="F16" s="50" t="str">
        <f t="shared" si="0"/>
        <v/>
      </c>
      <c r="G16" s="51">
        <f t="shared" si="1"/>
        <v>0</v>
      </c>
    </row>
    <row r="17" spans="1:7" x14ac:dyDescent="0.15">
      <c r="A17" s="24"/>
      <c r="B17" s="24"/>
      <c r="C17" s="27"/>
      <c r="D17" s="27"/>
      <c r="E17" s="25"/>
      <c r="F17" s="50" t="str">
        <f t="shared" si="0"/>
        <v/>
      </c>
      <c r="G17" s="51">
        <f t="shared" si="1"/>
        <v>0</v>
      </c>
    </row>
    <row r="18" spans="1:7" x14ac:dyDescent="0.15">
      <c r="A18" s="24"/>
      <c r="B18" s="24"/>
      <c r="C18" s="27"/>
      <c r="D18" s="27"/>
      <c r="E18" s="25"/>
      <c r="F18" s="50" t="str">
        <f t="shared" si="0"/>
        <v/>
      </c>
      <c r="G18" s="51">
        <f t="shared" si="1"/>
        <v>0</v>
      </c>
    </row>
    <row r="19" spans="1:7" x14ac:dyDescent="0.15">
      <c r="A19" s="24"/>
      <c r="B19" s="24"/>
      <c r="C19" s="27"/>
      <c r="D19" s="27"/>
      <c r="E19" s="25"/>
      <c r="F19" s="50" t="str">
        <f t="shared" si="0"/>
        <v/>
      </c>
      <c r="G19" s="51">
        <f t="shared" si="1"/>
        <v>0</v>
      </c>
    </row>
    <row r="20" spans="1:7" x14ac:dyDescent="0.15">
      <c r="A20" s="24"/>
      <c r="B20" s="24"/>
      <c r="C20" s="27"/>
      <c r="D20" s="27"/>
      <c r="E20" s="25"/>
      <c r="F20" s="50" t="str">
        <f t="shared" si="0"/>
        <v/>
      </c>
      <c r="G20" s="51">
        <f t="shared" si="1"/>
        <v>0</v>
      </c>
    </row>
    <row r="21" spans="1:7" x14ac:dyDescent="0.15">
      <c r="A21" s="24"/>
      <c r="B21" s="24"/>
      <c r="C21" s="27"/>
      <c r="D21" s="27"/>
      <c r="E21" s="25"/>
      <c r="F21" s="50" t="str">
        <f t="shared" si="0"/>
        <v/>
      </c>
      <c r="G21" s="51">
        <f t="shared" si="1"/>
        <v>0</v>
      </c>
    </row>
    <row r="22" spans="1:7" x14ac:dyDescent="0.15">
      <c r="A22" s="24"/>
      <c r="B22" s="24"/>
      <c r="C22" s="27"/>
      <c r="D22" s="27"/>
      <c r="E22" s="25"/>
      <c r="F22" s="50" t="str">
        <f t="shared" si="0"/>
        <v/>
      </c>
      <c r="G22" s="51">
        <f t="shared" si="1"/>
        <v>0</v>
      </c>
    </row>
    <row r="23" spans="1:7" x14ac:dyDescent="0.15">
      <c r="A23" s="24"/>
      <c r="B23" s="24"/>
      <c r="C23" s="27"/>
      <c r="D23" s="27"/>
      <c r="E23" s="25"/>
      <c r="F23" s="50" t="str">
        <f t="shared" si="0"/>
        <v/>
      </c>
      <c r="G23" s="51">
        <f t="shared" si="1"/>
        <v>0</v>
      </c>
    </row>
    <row r="24" spans="1:7" x14ac:dyDescent="0.15">
      <c r="A24" s="24"/>
      <c r="B24" s="24"/>
      <c r="C24" s="27"/>
      <c r="D24" s="27"/>
      <c r="E24" s="25"/>
      <c r="F24" s="50" t="str">
        <f t="shared" si="0"/>
        <v/>
      </c>
      <c r="G24" s="51">
        <f t="shared" si="1"/>
        <v>0</v>
      </c>
    </row>
    <row r="25" spans="1:7" x14ac:dyDescent="0.15">
      <c r="A25" s="24"/>
      <c r="B25" s="24"/>
      <c r="C25" s="27"/>
      <c r="D25" s="27"/>
      <c r="E25" s="25"/>
      <c r="F25" s="50" t="str">
        <f t="shared" si="0"/>
        <v/>
      </c>
      <c r="G25" s="51">
        <f t="shared" si="1"/>
        <v>0</v>
      </c>
    </row>
    <row r="26" spans="1:7" x14ac:dyDescent="0.15">
      <c r="A26" s="24"/>
      <c r="B26" s="24"/>
      <c r="C26" s="27"/>
      <c r="D26" s="27"/>
      <c r="E26" s="25"/>
      <c r="F26" s="50" t="str">
        <f t="shared" si="0"/>
        <v/>
      </c>
      <c r="G26" s="51">
        <f t="shared" si="1"/>
        <v>0</v>
      </c>
    </row>
    <row r="27" spans="1:7" x14ac:dyDescent="0.15">
      <c r="A27" s="24"/>
      <c r="B27" s="24"/>
      <c r="C27" s="27"/>
      <c r="D27" s="27"/>
      <c r="E27" s="25"/>
      <c r="F27" s="50" t="str">
        <f t="shared" si="0"/>
        <v/>
      </c>
      <c r="G27" s="51">
        <f t="shared" si="1"/>
        <v>0</v>
      </c>
    </row>
    <row r="28" spans="1:7" x14ac:dyDescent="0.15">
      <c r="A28" s="24"/>
      <c r="B28" s="24"/>
      <c r="C28" s="27"/>
      <c r="D28" s="27"/>
      <c r="E28" s="25"/>
      <c r="F28" s="50" t="str">
        <f t="shared" si="0"/>
        <v/>
      </c>
      <c r="G28" s="51">
        <f t="shared" si="1"/>
        <v>0</v>
      </c>
    </row>
    <row r="29" spans="1:7" x14ac:dyDescent="0.15">
      <c r="A29" s="24"/>
      <c r="B29" s="24"/>
      <c r="C29" s="27"/>
      <c r="D29" s="27"/>
      <c r="E29" s="25"/>
      <c r="F29" s="50" t="str">
        <f t="shared" si="0"/>
        <v/>
      </c>
      <c r="G29" s="51">
        <f t="shared" si="1"/>
        <v>0</v>
      </c>
    </row>
    <row r="30" spans="1:7" x14ac:dyDescent="0.15">
      <c r="A30" s="24"/>
      <c r="B30" s="24"/>
      <c r="C30" s="27"/>
      <c r="D30" s="27"/>
      <c r="E30" s="25"/>
      <c r="F30" s="50" t="str">
        <f t="shared" si="0"/>
        <v/>
      </c>
      <c r="G30" s="51">
        <f t="shared" si="1"/>
        <v>0</v>
      </c>
    </row>
    <row r="31" spans="1:7" x14ac:dyDescent="0.15">
      <c r="A31" s="24"/>
      <c r="B31" s="24"/>
      <c r="C31" s="27"/>
      <c r="D31" s="27"/>
      <c r="E31" s="25"/>
      <c r="F31" s="50" t="str">
        <f t="shared" si="0"/>
        <v/>
      </c>
      <c r="G31" s="51">
        <f t="shared" si="1"/>
        <v>0</v>
      </c>
    </row>
    <row r="32" spans="1:7" x14ac:dyDescent="0.15">
      <c r="A32" s="24"/>
      <c r="B32" s="24"/>
      <c r="C32" s="27"/>
      <c r="D32" s="27"/>
      <c r="E32" s="25"/>
      <c r="F32" s="50" t="str">
        <f t="shared" si="0"/>
        <v/>
      </c>
      <c r="G32" s="51">
        <f t="shared" si="1"/>
        <v>0</v>
      </c>
    </row>
    <row r="33" spans="1:7" x14ac:dyDescent="0.15">
      <c r="A33" s="24"/>
      <c r="B33" s="24"/>
      <c r="C33" s="27"/>
      <c r="D33" s="27"/>
      <c r="E33" s="25"/>
      <c r="F33" s="50" t="str">
        <f t="shared" si="0"/>
        <v/>
      </c>
      <c r="G33" s="51">
        <f t="shared" si="1"/>
        <v>0</v>
      </c>
    </row>
    <row r="34" spans="1:7" x14ac:dyDescent="0.15">
      <c r="A34" s="24"/>
      <c r="B34" s="24"/>
      <c r="C34" s="27"/>
      <c r="D34" s="27"/>
      <c r="E34" s="25"/>
      <c r="F34" s="50" t="str">
        <f t="shared" si="0"/>
        <v/>
      </c>
      <c r="G34" s="51">
        <f t="shared" si="1"/>
        <v>0</v>
      </c>
    </row>
    <row r="35" spans="1:7" x14ac:dyDescent="0.15">
      <c r="A35" s="24"/>
      <c r="B35" s="24"/>
      <c r="C35" s="27"/>
      <c r="D35" s="27"/>
      <c r="E35" s="25"/>
      <c r="F35" s="50" t="str">
        <f t="shared" si="0"/>
        <v/>
      </c>
      <c r="G35" s="51">
        <f t="shared" si="1"/>
        <v>0</v>
      </c>
    </row>
    <row r="36" spans="1:7" x14ac:dyDescent="0.15">
      <c r="A36" s="24"/>
      <c r="B36" s="24"/>
      <c r="C36" s="27"/>
      <c r="D36" s="27"/>
      <c r="E36" s="25"/>
      <c r="F36" s="50" t="str">
        <f t="shared" ref="F36:F67" si="2">IF(C36="超音波画像診断装置",11000000,IF(C36="血液浄化装置",6600000,IF(C36="気管支鏡",5500000,IF(C36="ＣＴ撮影装置等",66000000,IF(C36="生体情報モニタ",1100000,IF(C36="分娩監視装置",2200000,IF(C36="新生児モニタ",1100000,"")))))))</f>
        <v/>
      </c>
      <c r="G36" s="51">
        <f t="shared" ref="G36:G67" si="3">MIN(E36,F36)</f>
        <v>0</v>
      </c>
    </row>
    <row r="37" spans="1:7" x14ac:dyDescent="0.15">
      <c r="A37" s="24"/>
      <c r="B37" s="24"/>
      <c r="C37" s="27"/>
      <c r="D37" s="27"/>
      <c r="E37" s="25"/>
      <c r="F37" s="50" t="str">
        <f t="shared" si="2"/>
        <v/>
      </c>
      <c r="G37" s="51">
        <f t="shared" si="3"/>
        <v>0</v>
      </c>
    </row>
    <row r="38" spans="1:7" x14ac:dyDescent="0.15">
      <c r="A38" s="24"/>
      <c r="B38" s="24"/>
      <c r="C38" s="27"/>
      <c r="D38" s="27"/>
      <c r="E38" s="25"/>
      <c r="F38" s="50" t="str">
        <f t="shared" si="2"/>
        <v/>
      </c>
      <c r="G38" s="51">
        <f t="shared" si="3"/>
        <v>0</v>
      </c>
    </row>
    <row r="39" spans="1:7" x14ac:dyDescent="0.15">
      <c r="A39" s="24"/>
      <c r="B39" s="24"/>
      <c r="C39" s="27"/>
      <c r="D39" s="27"/>
      <c r="E39" s="25"/>
      <c r="F39" s="50" t="str">
        <f t="shared" si="2"/>
        <v/>
      </c>
      <c r="G39" s="51">
        <f t="shared" si="3"/>
        <v>0</v>
      </c>
    </row>
    <row r="40" spans="1:7" x14ac:dyDescent="0.15">
      <c r="A40" s="24"/>
      <c r="B40" s="24"/>
      <c r="C40" s="27"/>
      <c r="D40" s="27"/>
      <c r="E40" s="25"/>
      <c r="F40" s="50" t="str">
        <f t="shared" si="2"/>
        <v/>
      </c>
      <c r="G40" s="51">
        <f t="shared" si="3"/>
        <v>0</v>
      </c>
    </row>
    <row r="41" spans="1:7" x14ac:dyDescent="0.15">
      <c r="A41" s="24"/>
      <c r="B41" s="24"/>
      <c r="C41" s="27"/>
      <c r="D41" s="27"/>
      <c r="E41" s="25"/>
      <c r="F41" s="50" t="str">
        <f t="shared" si="2"/>
        <v/>
      </c>
      <c r="G41" s="51">
        <f t="shared" si="3"/>
        <v>0</v>
      </c>
    </row>
    <row r="42" spans="1:7" x14ac:dyDescent="0.15">
      <c r="A42" s="24"/>
      <c r="B42" s="24"/>
      <c r="C42" s="27"/>
      <c r="D42" s="27"/>
      <c r="E42" s="25"/>
      <c r="F42" s="50" t="str">
        <f t="shared" si="2"/>
        <v/>
      </c>
      <c r="G42" s="51">
        <f t="shared" si="3"/>
        <v>0</v>
      </c>
    </row>
    <row r="43" spans="1:7" x14ac:dyDescent="0.15">
      <c r="A43" s="24"/>
      <c r="B43" s="24"/>
      <c r="C43" s="27"/>
      <c r="D43" s="27"/>
      <c r="E43" s="25"/>
      <c r="F43" s="50" t="str">
        <f t="shared" si="2"/>
        <v/>
      </c>
      <c r="G43" s="51">
        <f t="shared" si="3"/>
        <v>0</v>
      </c>
    </row>
    <row r="44" spans="1:7" x14ac:dyDescent="0.15">
      <c r="A44" s="24"/>
      <c r="B44" s="24"/>
      <c r="C44" s="27"/>
      <c r="D44" s="27"/>
      <c r="E44" s="25"/>
      <c r="F44" s="50" t="str">
        <f t="shared" si="2"/>
        <v/>
      </c>
      <c r="G44" s="51">
        <f t="shared" si="3"/>
        <v>0</v>
      </c>
    </row>
    <row r="45" spans="1:7" x14ac:dyDescent="0.15">
      <c r="A45" s="24"/>
      <c r="B45" s="24"/>
      <c r="C45" s="27"/>
      <c r="D45" s="27"/>
      <c r="E45" s="25"/>
      <c r="F45" s="50" t="str">
        <f t="shared" si="2"/>
        <v/>
      </c>
      <c r="G45" s="51">
        <f t="shared" si="3"/>
        <v>0</v>
      </c>
    </row>
    <row r="46" spans="1:7" x14ac:dyDescent="0.15">
      <c r="A46" s="24"/>
      <c r="B46" s="24"/>
      <c r="C46" s="27"/>
      <c r="D46" s="27"/>
      <c r="E46" s="25"/>
      <c r="F46" s="50" t="str">
        <f t="shared" si="2"/>
        <v/>
      </c>
      <c r="G46" s="51">
        <f t="shared" si="3"/>
        <v>0</v>
      </c>
    </row>
    <row r="47" spans="1:7" x14ac:dyDescent="0.15">
      <c r="A47" s="24"/>
      <c r="B47" s="24"/>
      <c r="C47" s="27"/>
      <c r="D47" s="27"/>
      <c r="E47" s="25"/>
      <c r="F47" s="50" t="str">
        <f t="shared" si="2"/>
        <v/>
      </c>
      <c r="G47" s="51">
        <f t="shared" si="3"/>
        <v>0</v>
      </c>
    </row>
    <row r="48" spans="1:7" x14ac:dyDescent="0.15">
      <c r="A48" s="24"/>
      <c r="B48" s="24"/>
      <c r="C48" s="27"/>
      <c r="D48" s="27"/>
      <c r="E48" s="25"/>
      <c r="F48" s="50" t="str">
        <f t="shared" si="2"/>
        <v/>
      </c>
      <c r="G48" s="51">
        <f t="shared" si="3"/>
        <v>0</v>
      </c>
    </row>
    <row r="49" spans="1:7" x14ac:dyDescent="0.15">
      <c r="A49" s="24"/>
      <c r="B49" s="24"/>
      <c r="C49" s="27"/>
      <c r="D49" s="27"/>
      <c r="E49" s="25"/>
      <c r="F49" s="50" t="str">
        <f t="shared" si="2"/>
        <v/>
      </c>
      <c r="G49" s="51">
        <f t="shared" si="3"/>
        <v>0</v>
      </c>
    </row>
    <row r="50" spans="1:7" x14ac:dyDescent="0.15">
      <c r="A50" s="24"/>
      <c r="B50" s="24"/>
      <c r="C50" s="27"/>
      <c r="D50" s="27"/>
      <c r="E50" s="25"/>
      <c r="F50" s="50" t="str">
        <f t="shared" si="2"/>
        <v/>
      </c>
      <c r="G50" s="51">
        <f t="shared" si="3"/>
        <v>0</v>
      </c>
    </row>
    <row r="51" spans="1:7" x14ac:dyDescent="0.15">
      <c r="A51" s="24"/>
      <c r="B51" s="24"/>
      <c r="C51" s="27"/>
      <c r="D51" s="27"/>
      <c r="E51" s="25"/>
      <c r="F51" s="50" t="str">
        <f t="shared" si="2"/>
        <v/>
      </c>
      <c r="G51" s="51">
        <f t="shared" si="3"/>
        <v>0</v>
      </c>
    </row>
    <row r="52" spans="1:7" x14ac:dyDescent="0.15">
      <c r="A52" s="24"/>
      <c r="B52" s="24"/>
      <c r="C52" s="27"/>
      <c r="D52" s="27"/>
      <c r="E52" s="25"/>
      <c r="F52" s="50" t="str">
        <f t="shared" si="2"/>
        <v/>
      </c>
      <c r="G52" s="51">
        <f t="shared" si="3"/>
        <v>0</v>
      </c>
    </row>
    <row r="53" spans="1:7" x14ac:dyDescent="0.15">
      <c r="A53" s="24"/>
      <c r="B53" s="24"/>
      <c r="C53" s="27"/>
      <c r="D53" s="27"/>
      <c r="E53" s="25"/>
      <c r="F53" s="50" t="str">
        <f t="shared" si="2"/>
        <v/>
      </c>
      <c r="G53" s="51">
        <f t="shared" si="3"/>
        <v>0</v>
      </c>
    </row>
    <row r="54" spans="1:7" x14ac:dyDescent="0.15">
      <c r="A54" s="24"/>
      <c r="B54" s="24"/>
      <c r="C54" s="27"/>
      <c r="D54" s="27"/>
      <c r="E54" s="25"/>
      <c r="F54" s="50" t="str">
        <f t="shared" si="2"/>
        <v/>
      </c>
      <c r="G54" s="51">
        <f t="shared" si="3"/>
        <v>0</v>
      </c>
    </row>
    <row r="55" spans="1:7" x14ac:dyDescent="0.15">
      <c r="A55" s="24"/>
      <c r="B55" s="24"/>
      <c r="C55" s="27"/>
      <c r="D55" s="27"/>
      <c r="E55" s="25"/>
      <c r="F55" s="50" t="str">
        <f t="shared" si="2"/>
        <v/>
      </c>
      <c r="G55" s="51">
        <f t="shared" si="3"/>
        <v>0</v>
      </c>
    </row>
    <row r="56" spans="1:7" x14ac:dyDescent="0.15">
      <c r="A56" s="24"/>
      <c r="B56" s="24"/>
      <c r="C56" s="27"/>
      <c r="D56" s="27"/>
      <c r="E56" s="25"/>
      <c r="F56" s="50" t="str">
        <f t="shared" si="2"/>
        <v/>
      </c>
      <c r="G56" s="51">
        <f t="shared" si="3"/>
        <v>0</v>
      </c>
    </row>
    <row r="57" spans="1:7" x14ac:dyDescent="0.15">
      <c r="A57" s="24"/>
      <c r="B57" s="24"/>
      <c r="C57" s="27"/>
      <c r="D57" s="27"/>
      <c r="E57" s="25"/>
      <c r="F57" s="50" t="str">
        <f t="shared" si="2"/>
        <v/>
      </c>
      <c r="G57" s="51">
        <f t="shared" si="3"/>
        <v>0</v>
      </c>
    </row>
    <row r="58" spans="1:7" x14ac:dyDescent="0.15">
      <c r="A58" s="24"/>
      <c r="B58" s="24"/>
      <c r="C58" s="27"/>
      <c r="D58" s="27"/>
      <c r="E58" s="25"/>
      <c r="F58" s="50" t="str">
        <f t="shared" si="2"/>
        <v/>
      </c>
      <c r="G58" s="51">
        <f t="shared" si="3"/>
        <v>0</v>
      </c>
    </row>
    <row r="59" spans="1:7" x14ac:dyDescent="0.15">
      <c r="A59" s="24"/>
      <c r="B59" s="24"/>
      <c r="C59" s="27"/>
      <c r="D59" s="27"/>
      <c r="E59" s="25"/>
      <c r="F59" s="50" t="str">
        <f t="shared" si="2"/>
        <v/>
      </c>
      <c r="G59" s="51">
        <f t="shared" si="3"/>
        <v>0</v>
      </c>
    </row>
    <row r="60" spans="1:7" x14ac:dyDescent="0.15">
      <c r="A60" s="24"/>
      <c r="B60" s="24"/>
      <c r="C60" s="27"/>
      <c r="D60" s="27"/>
      <c r="E60" s="25"/>
      <c r="F60" s="50" t="str">
        <f t="shared" si="2"/>
        <v/>
      </c>
      <c r="G60" s="51">
        <f t="shared" si="3"/>
        <v>0</v>
      </c>
    </row>
    <row r="61" spans="1:7" x14ac:dyDescent="0.15">
      <c r="A61" s="24"/>
      <c r="B61" s="24"/>
      <c r="C61" s="27"/>
      <c r="D61" s="27"/>
      <c r="E61" s="25"/>
      <c r="F61" s="50" t="str">
        <f t="shared" si="2"/>
        <v/>
      </c>
      <c r="G61" s="51">
        <f t="shared" si="3"/>
        <v>0</v>
      </c>
    </row>
    <row r="62" spans="1:7" x14ac:dyDescent="0.15">
      <c r="A62" s="24"/>
      <c r="B62" s="24"/>
      <c r="C62" s="27"/>
      <c r="D62" s="27"/>
      <c r="E62" s="25"/>
      <c r="F62" s="50" t="str">
        <f t="shared" si="2"/>
        <v/>
      </c>
      <c r="G62" s="51">
        <f t="shared" si="3"/>
        <v>0</v>
      </c>
    </row>
    <row r="63" spans="1:7" x14ac:dyDescent="0.15">
      <c r="A63" s="24"/>
      <c r="B63" s="24"/>
      <c r="C63" s="27"/>
      <c r="D63" s="27"/>
      <c r="E63" s="25"/>
      <c r="F63" s="50" t="str">
        <f t="shared" si="2"/>
        <v/>
      </c>
      <c r="G63" s="51">
        <f t="shared" si="3"/>
        <v>0</v>
      </c>
    </row>
    <row r="64" spans="1:7" x14ac:dyDescent="0.15">
      <c r="A64" s="24"/>
      <c r="B64" s="24"/>
      <c r="C64" s="27"/>
      <c r="D64" s="27"/>
      <c r="E64" s="25"/>
      <c r="F64" s="50" t="str">
        <f t="shared" si="2"/>
        <v/>
      </c>
      <c r="G64" s="51">
        <f t="shared" si="3"/>
        <v>0</v>
      </c>
    </row>
    <row r="65" spans="1:7" x14ac:dyDescent="0.15">
      <c r="A65" s="24"/>
      <c r="B65" s="24"/>
      <c r="C65" s="27"/>
      <c r="D65" s="27"/>
      <c r="E65" s="25"/>
      <c r="F65" s="50" t="str">
        <f t="shared" si="2"/>
        <v/>
      </c>
      <c r="G65" s="51">
        <f t="shared" si="3"/>
        <v>0</v>
      </c>
    </row>
    <row r="66" spans="1:7" x14ac:dyDescent="0.15">
      <c r="A66" s="24"/>
      <c r="B66" s="24"/>
      <c r="C66" s="27"/>
      <c r="D66" s="27"/>
      <c r="E66" s="25"/>
      <c r="F66" s="50" t="str">
        <f t="shared" si="2"/>
        <v/>
      </c>
      <c r="G66" s="51">
        <f t="shared" si="3"/>
        <v>0</v>
      </c>
    </row>
    <row r="67" spans="1:7" x14ac:dyDescent="0.15">
      <c r="A67" s="24"/>
      <c r="B67" s="24"/>
      <c r="C67" s="27"/>
      <c r="D67" s="27"/>
      <c r="E67" s="25"/>
      <c r="F67" s="50" t="str">
        <f t="shared" si="2"/>
        <v/>
      </c>
      <c r="G67" s="51">
        <f t="shared" si="3"/>
        <v>0</v>
      </c>
    </row>
    <row r="68" spans="1:7" x14ac:dyDescent="0.15">
      <c r="A68" s="24"/>
      <c r="B68" s="24"/>
      <c r="C68" s="27"/>
      <c r="D68" s="27"/>
      <c r="E68" s="25"/>
      <c r="F68" s="50" t="str">
        <f t="shared" ref="F68:F85" si="4">IF(C68="超音波画像診断装置",11000000,IF(C68="血液浄化装置",6600000,IF(C68="気管支鏡",5500000,IF(C68="ＣＴ撮影装置等",66000000,IF(C68="生体情報モニタ",1100000,IF(C68="分娩監視装置",2200000,IF(C68="新生児モニタ",1100000,"")))))))</f>
        <v/>
      </c>
      <c r="G68" s="51">
        <f t="shared" ref="G68:G85" si="5">MIN(E68,F68)</f>
        <v>0</v>
      </c>
    </row>
    <row r="69" spans="1:7" x14ac:dyDescent="0.15">
      <c r="A69" s="24"/>
      <c r="B69" s="24"/>
      <c r="C69" s="27"/>
      <c r="D69" s="27"/>
      <c r="E69" s="25"/>
      <c r="F69" s="50" t="str">
        <f t="shared" si="4"/>
        <v/>
      </c>
      <c r="G69" s="51">
        <f t="shared" si="5"/>
        <v>0</v>
      </c>
    </row>
    <row r="70" spans="1:7" x14ac:dyDescent="0.15">
      <c r="A70" s="24"/>
      <c r="B70" s="24"/>
      <c r="C70" s="27"/>
      <c r="D70" s="27"/>
      <c r="E70" s="25"/>
      <c r="F70" s="50" t="str">
        <f t="shared" si="4"/>
        <v/>
      </c>
      <c r="G70" s="51">
        <f t="shared" si="5"/>
        <v>0</v>
      </c>
    </row>
    <row r="71" spans="1:7" x14ac:dyDescent="0.15">
      <c r="A71" s="24"/>
      <c r="B71" s="24"/>
      <c r="C71" s="27"/>
      <c r="D71" s="27"/>
      <c r="E71" s="25"/>
      <c r="F71" s="50" t="str">
        <f t="shared" si="4"/>
        <v/>
      </c>
      <c r="G71" s="51">
        <f t="shared" si="5"/>
        <v>0</v>
      </c>
    </row>
    <row r="72" spans="1:7" x14ac:dyDescent="0.15">
      <c r="A72" s="24"/>
      <c r="B72" s="24"/>
      <c r="C72" s="27"/>
      <c r="D72" s="27"/>
      <c r="E72" s="25"/>
      <c r="F72" s="50" t="str">
        <f t="shared" si="4"/>
        <v/>
      </c>
      <c r="G72" s="51">
        <f t="shared" si="5"/>
        <v>0</v>
      </c>
    </row>
    <row r="73" spans="1:7" x14ac:dyDescent="0.15">
      <c r="A73" s="24"/>
      <c r="B73" s="24"/>
      <c r="C73" s="27"/>
      <c r="D73" s="27"/>
      <c r="E73" s="25"/>
      <c r="F73" s="50" t="str">
        <f t="shared" si="4"/>
        <v/>
      </c>
      <c r="G73" s="51">
        <f t="shared" si="5"/>
        <v>0</v>
      </c>
    </row>
    <row r="74" spans="1:7" x14ac:dyDescent="0.15">
      <c r="A74" s="24"/>
      <c r="B74" s="24"/>
      <c r="C74" s="27"/>
      <c r="D74" s="27"/>
      <c r="E74" s="25"/>
      <c r="F74" s="50" t="str">
        <f t="shared" si="4"/>
        <v/>
      </c>
      <c r="G74" s="51">
        <f t="shared" si="5"/>
        <v>0</v>
      </c>
    </row>
    <row r="75" spans="1:7" x14ac:dyDescent="0.15">
      <c r="A75" s="24"/>
      <c r="B75" s="24"/>
      <c r="C75" s="27"/>
      <c r="D75" s="27"/>
      <c r="E75" s="25"/>
      <c r="F75" s="50" t="str">
        <f t="shared" si="4"/>
        <v/>
      </c>
      <c r="G75" s="51">
        <f t="shared" si="5"/>
        <v>0</v>
      </c>
    </row>
    <row r="76" spans="1:7" x14ac:dyDescent="0.15">
      <c r="A76" s="24"/>
      <c r="B76" s="24"/>
      <c r="C76" s="27"/>
      <c r="D76" s="27"/>
      <c r="E76" s="25"/>
      <c r="F76" s="50" t="str">
        <f t="shared" si="4"/>
        <v/>
      </c>
      <c r="G76" s="51">
        <f t="shared" si="5"/>
        <v>0</v>
      </c>
    </row>
    <row r="77" spans="1:7" x14ac:dyDescent="0.15">
      <c r="A77" s="24"/>
      <c r="B77" s="24"/>
      <c r="C77" s="27"/>
      <c r="D77" s="27"/>
      <c r="E77" s="25"/>
      <c r="F77" s="50" t="str">
        <f t="shared" si="4"/>
        <v/>
      </c>
      <c r="G77" s="51">
        <f t="shared" si="5"/>
        <v>0</v>
      </c>
    </row>
    <row r="78" spans="1:7" x14ac:dyDescent="0.15">
      <c r="A78" s="24"/>
      <c r="B78" s="24"/>
      <c r="C78" s="27"/>
      <c r="D78" s="27"/>
      <c r="E78" s="25"/>
      <c r="F78" s="50" t="str">
        <f t="shared" si="4"/>
        <v/>
      </c>
      <c r="G78" s="51">
        <f t="shared" si="5"/>
        <v>0</v>
      </c>
    </row>
    <row r="79" spans="1:7" x14ac:dyDescent="0.15">
      <c r="A79" s="24"/>
      <c r="B79" s="24"/>
      <c r="C79" s="27"/>
      <c r="D79" s="27"/>
      <c r="E79" s="25"/>
      <c r="F79" s="50" t="str">
        <f t="shared" si="4"/>
        <v/>
      </c>
      <c r="G79" s="51">
        <f t="shared" si="5"/>
        <v>0</v>
      </c>
    </row>
    <row r="80" spans="1:7" x14ac:dyDescent="0.15">
      <c r="A80" s="24"/>
      <c r="B80" s="24"/>
      <c r="C80" s="27"/>
      <c r="D80" s="27"/>
      <c r="E80" s="25"/>
      <c r="F80" s="50" t="str">
        <f t="shared" si="4"/>
        <v/>
      </c>
      <c r="G80" s="51">
        <f t="shared" si="5"/>
        <v>0</v>
      </c>
    </row>
    <row r="81" spans="1:7" x14ac:dyDescent="0.15">
      <c r="A81" s="24"/>
      <c r="B81" s="24"/>
      <c r="C81" s="27"/>
      <c r="D81" s="27"/>
      <c r="E81" s="25"/>
      <c r="F81" s="50" t="str">
        <f t="shared" si="4"/>
        <v/>
      </c>
      <c r="G81" s="51">
        <f t="shared" si="5"/>
        <v>0</v>
      </c>
    </row>
    <row r="82" spans="1:7" x14ac:dyDescent="0.15">
      <c r="A82" s="24"/>
      <c r="B82" s="24"/>
      <c r="C82" s="27"/>
      <c r="D82" s="27"/>
      <c r="E82" s="25"/>
      <c r="F82" s="50" t="str">
        <f t="shared" si="4"/>
        <v/>
      </c>
      <c r="G82" s="51">
        <f t="shared" si="5"/>
        <v>0</v>
      </c>
    </row>
    <row r="83" spans="1:7" x14ac:dyDescent="0.15">
      <c r="A83" s="24"/>
      <c r="B83" s="24"/>
      <c r="C83" s="27"/>
      <c r="D83" s="27"/>
      <c r="E83" s="25"/>
      <c r="F83" s="50" t="str">
        <f t="shared" si="4"/>
        <v/>
      </c>
      <c r="G83" s="51">
        <f t="shared" si="5"/>
        <v>0</v>
      </c>
    </row>
    <row r="84" spans="1:7" x14ac:dyDescent="0.15">
      <c r="A84" s="24"/>
      <c r="B84" s="24"/>
      <c r="C84" s="27"/>
      <c r="D84" s="27"/>
      <c r="E84" s="25"/>
      <c r="F84" s="50" t="str">
        <f t="shared" si="4"/>
        <v/>
      </c>
      <c r="G84" s="51">
        <f t="shared" si="5"/>
        <v>0</v>
      </c>
    </row>
    <row r="85" spans="1:7" x14ac:dyDescent="0.15">
      <c r="A85" s="24"/>
      <c r="B85" s="24"/>
      <c r="C85" s="27"/>
      <c r="D85" s="27"/>
      <c r="E85" s="25"/>
      <c r="F85" s="50" t="str">
        <f t="shared" si="4"/>
        <v/>
      </c>
      <c r="G85" s="51">
        <f t="shared" si="5"/>
        <v>0</v>
      </c>
    </row>
  </sheetData>
  <sheetProtection sheet="1" objects="1" scenarios="1"/>
  <phoneticPr fontId="2"/>
  <dataValidations count="2">
    <dataValidation type="list" allowBlank="1" showInputMessage="1" showErrorMessage="1" sqref="C4:C85">
      <formula1>"超音波画像診断装置,血液浄化装置,気管支鏡,ＣＴ撮影装置等,生体情報モニタ,分娩監視装置,新生児モニタ"</formula1>
    </dataValidation>
    <dataValidation type="list" allowBlank="1" showInputMessage="1" showErrorMessage="1" sqref="A4:A85">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view="pageBreakPreview" zoomScaleNormal="100" zoomScaleSheetLayoutView="100" workbookViewId="0">
      <selection activeCell="A14" sqref="A14:J14"/>
    </sheetView>
  </sheetViews>
  <sheetFormatPr defaultRowHeight="13.5" x14ac:dyDescent="0.15"/>
  <sheetData>
    <row r="1" spans="1:10" ht="18.600000000000001" customHeight="1" x14ac:dyDescent="0.15">
      <c r="A1" t="s">
        <v>37</v>
      </c>
    </row>
    <row r="2" spans="1:10" ht="18.600000000000001" customHeight="1" x14ac:dyDescent="0.15">
      <c r="A2" s="8"/>
      <c r="B2" s="8"/>
      <c r="C2" s="8"/>
      <c r="D2" s="8"/>
      <c r="E2" s="8"/>
      <c r="F2" s="8"/>
      <c r="G2" s="8"/>
      <c r="H2" s="8"/>
      <c r="I2" s="107" t="str">
        <f>IF('計画書5-1a'!B20="","番号",'計画書5-1a'!B20)</f>
        <v>番号</v>
      </c>
      <c r="J2" s="107"/>
    </row>
    <row r="3" spans="1:10" ht="18.600000000000001" customHeight="1" x14ac:dyDescent="0.15">
      <c r="A3" s="8"/>
      <c r="B3" s="8"/>
      <c r="C3" s="8"/>
      <c r="D3" s="8"/>
      <c r="E3" s="8"/>
      <c r="F3" s="8"/>
      <c r="G3" s="8"/>
      <c r="H3" s="8"/>
      <c r="I3" s="108" t="str">
        <f>IF('計画書5-1a'!B13="","令和　年　月　日",'計画書5-1a'!B13)</f>
        <v>令和　年　月　日</v>
      </c>
      <c r="J3" s="108"/>
    </row>
    <row r="4" spans="1:10" ht="18.600000000000001" customHeight="1" x14ac:dyDescent="0.15">
      <c r="A4" s="8" t="s">
        <v>38</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t="s">
        <v>39</v>
      </c>
      <c r="G6" s="8"/>
      <c r="H6" s="8"/>
      <c r="I6" s="8"/>
      <c r="J6" s="8"/>
    </row>
    <row r="7" spans="1:10" ht="28.15" customHeight="1" x14ac:dyDescent="0.15">
      <c r="A7" s="8"/>
      <c r="B7" s="8"/>
      <c r="C7" s="8"/>
      <c r="D7" s="8"/>
      <c r="E7" s="109" t="str">
        <f>IF('計画書5-1a'!B8="","",'計画書5-1a'!B8)</f>
        <v/>
      </c>
      <c r="F7" s="109"/>
      <c r="G7" s="109"/>
      <c r="H7" s="109"/>
      <c r="I7" s="109"/>
      <c r="J7" s="109"/>
    </row>
    <row r="8" spans="1:10" ht="18.600000000000001" customHeight="1" x14ac:dyDescent="0.15">
      <c r="A8" s="8"/>
      <c r="B8" s="8"/>
      <c r="C8" s="8"/>
      <c r="D8" s="8"/>
      <c r="E8" s="110" t="str">
        <f>IF('計画書5-1a'!B3="","",'計画書5-1a'!B3)</f>
        <v/>
      </c>
      <c r="F8" s="110"/>
      <c r="G8" s="110"/>
      <c r="H8" s="110"/>
      <c r="I8" s="110"/>
      <c r="J8" s="110"/>
    </row>
    <row r="9" spans="1:10" ht="18.600000000000001" customHeight="1" x14ac:dyDescent="0.15">
      <c r="A9" s="8"/>
      <c r="B9" s="8"/>
      <c r="C9" s="8"/>
      <c r="D9" s="8"/>
      <c r="E9" s="110" t="str">
        <f>IF('計画書5-1a'!B3='計画書5-1a'!B7,"",'計画書5-1a'!B7)</f>
        <v/>
      </c>
      <c r="F9" s="110"/>
      <c r="G9" s="110"/>
      <c r="H9" s="110"/>
      <c r="I9" s="110"/>
      <c r="J9" s="110"/>
    </row>
    <row r="10" spans="1:10" ht="18.600000000000001" customHeight="1" x14ac:dyDescent="0.15">
      <c r="A10" s="8"/>
      <c r="B10" s="8"/>
      <c r="C10" s="8"/>
      <c r="D10" s="8"/>
      <c r="E10" s="106" t="str">
        <f>'計画書5-1a'!B4&amp;"　　"&amp;'計画書5-1a'!B5</f>
        <v>　　</v>
      </c>
      <c r="F10" s="106"/>
      <c r="G10" s="106"/>
      <c r="H10" s="106"/>
      <c r="I10" s="106"/>
      <c r="J10" s="106"/>
    </row>
    <row r="11" spans="1:10" ht="18.600000000000001" customHeight="1" x14ac:dyDescent="0.15">
      <c r="A11" s="111" t="s">
        <v>132</v>
      </c>
      <c r="B11" s="111"/>
      <c r="C11" s="111"/>
      <c r="D11" s="111"/>
      <c r="E11" s="111"/>
      <c r="F11" s="111"/>
      <c r="G11" s="111"/>
      <c r="H11" s="111"/>
      <c r="I11" s="111"/>
      <c r="J11" s="111"/>
    </row>
    <row r="12" spans="1:10" ht="34.9" customHeight="1" x14ac:dyDescent="0.15">
      <c r="A12" s="109" t="s">
        <v>133</v>
      </c>
      <c r="B12" s="109"/>
      <c r="C12" s="109"/>
      <c r="D12" s="109"/>
      <c r="E12" s="109"/>
      <c r="F12" s="109"/>
      <c r="G12" s="109"/>
      <c r="H12" s="109"/>
      <c r="I12" s="109"/>
      <c r="J12" s="109"/>
    </row>
    <row r="13" spans="1:10" ht="18.600000000000001" customHeight="1" x14ac:dyDescent="0.15">
      <c r="A13" s="111" t="s">
        <v>40</v>
      </c>
      <c r="B13" s="111"/>
      <c r="C13" s="111"/>
      <c r="D13" s="111"/>
      <c r="E13" s="111"/>
      <c r="F13" s="111"/>
      <c r="G13" s="111"/>
      <c r="H13" s="111"/>
      <c r="I13" s="111"/>
      <c r="J13" s="111"/>
    </row>
    <row r="14" spans="1:10" ht="18.600000000000001" customHeight="1" x14ac:dyDescent="0.15">
      <c r="A14" s="106" t="str">
        <f>"１　実施事業名："&amp;'計画書5-1a'!B1</f>
        <v>１　実施事業名：</v>
      </c>
      <c r="B14" s="106"/>
      <c r="C14" s="106"/>
      <c r="D14" s="106"/>
      <c r="E14" s="106"/>
      <c r="F14" s="106"/>
      <c r="G14" s="106"/>
      <c r="H14" s="106"/>
      <c r="I14" s="106"/>
      <c r="J14" s="106"/>
    </row>
    <row r="15" spans="1:10" ht="18.600000000000001" customHeight="1" x14ac:dyDescent="0.15">
      <c r="A15" s="112">
        <f>様式第3号!H34</f>
        <v>0</v>
      </c>
      <c r="B15" s="112"/>
      <c r="C15" s="112"/>
      <c r="D15" s="112"/>
      <c r="E15" s="112"/>
      <c r="F15" s="112"/>
      <c r="G15" s="112"/>
      <c r="H15" s="112"/>
      <c r="I15" s="112"/>
      <c r="J15" s="112"/>
    </row>
    <row r="16" spans="1:10" ht="18.600000000000001" customHeight="1" x14ac:dyDescent="0.15">
      <c r="A16" s="8" t="s">
        <v>41</v>
      </c>
      <c r="B16" s="8"/>
      <c r="C16" s="8"/>
      <c r="D16" s="8"/>
      <c r="E16" s="8"/>
      <c r="F16" s="8"/>
      <c r="G16" s="8"/>
      <c r="H16" s="8"/>
      <c r="I16" s="8"/>
      <c r="J16" s="8"/>
    </row>
    <row r="17" spans="1:10" ht="18.600000000000001" customHeight="1" x14ac:dyDescent="0.15">
      <c r="A17" s="22" t="s">
        <v>42</v>
      </c>
      <c r="B17" s="8"/>
      <c r="C17" s="8"/>
      <c r="D17" s="8"/>
      <c r="E17" s="8"/>
      <c r="F17" s="8"/>
      <c r="G17" s="8"/>
      <c r="H17" s="8"/>
      <c r="I17" s="8"/>
      <c r="J17" s="8"/>
    </row>
    <row r="18" spans="1:10" ht="18.600000000000001" customHeight="1" x14ac:dyDescent="0.15">
      <c r="A18" s="8" t="s">
        <v>43</v>
      </c>
      <c r="B18" s="8"/>
      <c r="C18" s="8"/>
      <c r="D18" s="8"/>
      <c r="E18" s="8"/>
      <c r="F18" s="8"/>
      <c r="G18" s="8"/>
      <c r="H18" s="8"/>
      <c r="I18" s="8"/>
      <c r="J18" s="8"/>
    </row>
    <row r="19" spans="1:10" ht="18.600000000000001" customHeight="1" x14ac:dyDescent="0.15">
      <c r="A19" s="8" t="s">
        <v>44</v>
      </c>
      <c r="B19" s="8"/>
      <c r="C19" s="8"/>
      <c r="D19" s="8"/>
      <c r="E19" s="8"/>
      <c r="F19" s="8"/>
      <c r="G19" s="8"/>
      <c r="H19" s="8"/>
      <c r="I19" s="8"/>
      <c r="J19" s="8"/>
    </row>
    <row r="20" spans="1:10" ht="18.600000000000001" customHeight="1" x14ac:dyDescent="0.15">
      <c r="A20" s="30" t="s">
        <v>164</v>
      </c>
      <c r="B20" s="79"/>
      <c r="C20" s="79"/>
      <c r="D20" s="79"/>
      <c r="E20" s="79"/>
      <c r="F20" s="79"/>
      <c r="G20" s="79"/>
      <c r="H20" s="79"/>
      <c r="I20" s="79"/>
      <c r="J20" s="79"/>
    </row>
    <row r="21" spans="1:10" ht="18.600000000000001" customHeight="1" x14ac:dyDescent="0.15">
      <c r="A21" s="8" t="s">
        <v>45</v>
      </c>
      <c r="B21" s="8"/>
      <c r="C21" s="8"/>
      <c r="D21" s="8"/>
      <c r="E21" s="8"/>
      <c r="F21" s="8"/>
      <c r="G21" s="8"/>
      <c r="H21" s="8"/>
      <c r="I21" s="8"/>
      <c r="J21" s="8"/>
    </row>
    <row r="22" spans="1:10" ht="18.600000000000001" customHeight="1" x14ac:dyDescent="0.15">
      <c r="A22" s="22" t="s">
        <v>46</v>
      </c>
      <c r="B22" s="8"/>
      <c r="C22" s="8"/>
      <c r="D22" s="8"/>
      <c r="E22" s="8"/>
      <c r="F22" s="8"/>
      <c r="G22" s="8"/>
      <c r="H22" s="8"/>
      <c r="I22" s="8"/>
      <c r="J22" s="8"/>
    </row>
    <row r="23" spans="1:10" ht="18.600000000000001" customHeight="1" x14ac:dyDescent="0.15">
      <c r="A23" s="22" t="s">
        <v>47</v>
      </c>
      <c r="B23" s="8"/>
      <c r="C23" s="8"/>
      <c r="D23" s="8"/>
      <c r="E23" s="8"/>
      <c r="F23" s="8"/>
      <c r="G23" s="8"/>
      <c r="H23" s="8"/>
      <c r="I23" s="8"/>
      <c r="J23" s="8"/>
    </row>
    <row r="24" spans="1:10" ht="18.600000000000001" customHeight="1" x14ac:dyDescent="0.15">
      <c r="A24" s="22" t="s">
        <v>48</v>
      </c>
      <c r="B24" s="22"/>
      <c r="C24" s="22"/>
      <c r="D24" s="22"/>
      <c r="E24" s="22"/>
      <c r="F24" s="22"/>
      <c r="G24" s="22"/>
      <c r="H24" s="22"/>
      <c r="I24" s="22"/>
      <c r="J24" s="22"/>
    </row>
    <row r="25" spans="1:10" ht="18.600000000000001" customHeight="1" x14ac:dyDescent="0.15">
      <c r="A25" s="8" t="s">
        <v>138</v>
      </c>
      <c r="B25" s="8"/>
      <c r="C25" s="8"/>
      <c r="D25" s="8"/>
      <c r="E25" s="8"/>
      <c r="F25" s="8"/>
      <c r="G25" s="8"/>
      <c r="H25" s="8"/>
      <c r="I25" s="8"/>
      <c r="J25" s="8"/>
    </row>
    <row r="26" spans="1:10" ht="18.600000000000001" customHeight="1" x14ac:dyDescent="0.15">
      <c r="A26" s="8" t="s">
        <v>50</v>
      </c>
      <c r="B26" s="8"/>
      <c r="C26" s="8"/>
      <c r="D26" s="8"/>
      <c r="E26" s="8"/>
      <c r="F26" s="8"/>
      <c r="G26" s="8"/>
      <c r="H26" s="8"/>
      <c r="I26" s="8"/>
      <c r="J26" s="8"/>
    </row>
    <row r="27" spans="1:10" ht="18.600000000000001" customHeight="1" x14ac:dyDescent="0.15">
      <c r="A27" s="8"/>
      <c r="B27" s="8"/>
      <c r="C27" s="8"/>
      <c r="D27" s="8"/>
      <c r="E27" s="8"/>
      <c r="F27" s="8"/>
      <c r="G27" s="8"/>
      <c r="H27" s="8"/>
      <c r="I27" s="8"/>
      <c r="J27" s="8"/>
    </row>
    <row r="28" spans="1:10" ht="18.600000000000001" customHeight="1" x14ac:dyDescent="0.15">
      <c r="A28" s="8"/>
      <c r="B28" s="8"/>
      <c r="C28" s="8"/>
      <c r="D28" s="8"/>
      <c r="E28" s="8"/>
      <c r="F28" s="8"/>
      <c r="G28" s="8"/>
      <c r="H28" s="8"/>
      <c r="I28" s="8"/>
      <c r="J28" s="8"/>
    </row>
    <row r="29" spans="1:10" ht="18.600000000000001" customHeight="1" x14ac:dyDescent="0.15">
      <c r="A29" s="8"/>
      <c r="B29" s="8"/>
      <c r="C29" s="8"/>
      <c r="D29" s="8"/>
      <c r="E29" s="8"/>
      <c r="F29" s="8"/>
      <c r="G29" s="8"/>
      <c r="H29" s="8"/>
      <c r="I29" s="8"/>
      <c r="J29" s="8"/>
    </row>
    <row r="30" spans="1:10" ht="18.600000000000001" customHeight="1" x14ac:dyDescent="0.15">
      <c r="A30" s="8"/>
      <c r="B30" s="8" t="s">
        <v>56</v>
      </c>
      <c r="C30" s="8"/>
      <c r="D30" s="8"/>
      <c r="E30" s="8"/>
      <c r="F30" s="8"/>
      <c r="G30" s="8"/>
      <c r="H30" s="8"/>
      <c r="I30" s="8"/>
      <c r="J30" s="8"/>
    </row>
    <row r="31" spans="1:10" ht="18.600000000000001" customHeight="1" x14ac:dyDescent="0.15">
      <c r="A31" s="8"/>
      <c r="B31" s="113" t="s">
        <v>57</v>
      </c>
      <c r="C31" s="113"/>
      <c r="D31" s="113" t="str">
        <f>IF('計画書5-1a'!B15="","",'計画書5-1a'!B15)</f>
        <v/>
      </c>
      <c r="E31" s="113"/>
      <c r="F31" s="113"/>
      <c r="G31" s="113"/>
      <c r="H31" s="113"/>
      <c r="I31" s="8"/>
      <c r="J31" s="8"/>
    </row>
    <row r="32" spans="1:10" ht="18.600000000000001" customHeight="1" x14ac:dyDescent="0.15">
      <c r="A32" s="8"/>
      <c r="B32" s="113" t="s">
        <v>52</v>
      </c>
      <c r="C32" s="113"/>
      <c r="D32" s="113" t="str">
        <f>IF('計画書5-1a'!B16="","",'計画書5-1a'!B16)</f>
        <v/>
      </c>
      <c r="E32" s="113"/>
      <c r="F32" s="113"/>
      <c r="G32" s="113"/>
      <c r="H32" s="113"/>
      <c r="I32" s="8"/>
      <c r="J32" s="8"/>
    </row>
    <row r="33" spans="1:10" ht="18.600000000000001" customHeight="1" x14ac:dyDescent="0.15">
      <c r="A33" s="8"/>
      <c r="B33" s="113" t="s">
        <v>58</v>
      </c>
      <c r="C33" s="113"/>
      <c r="D33" s="113" t="str">
        <f>IF('計画書5-1a'!B17="","",'計画書5-1a'!B17)</f>
        <v/>
      </c>
      <c r="E33" s="113"/>
      <c r="F33" s="113"/>
      <c r="G33" s="113"/>
      <c r="H33" s="113"/>
      <c r="I33" s="8"/>
      <c r="J33" s="8"/>
    </row>
    <row r="34" spans="1:10" ht="18.600000000000001" customHeight="1" x14ac:dyDescent="0.15">
      <c r="A34" s="8"/>
      <c r="B34" s="113" t="s">
        <v>54</v>
      </c>
      <c r="C34" s="113"/>
      <c r="D34" s="113" t="str">
        <f>IF('計画書5-1a'!B18="","",'計画書5-1a'!B18)</f>
        <v/>
      </c>
      <c r="E34" s="113"/>
      <c r="F34" s="113"/>
      <c r="G34" s="113"/>
      <c r="H34" s="113"/>
      <c r="I34" s="8"/>
      <c r="J34" s="8"/>
    </row>
    <row r="35" spans="1:10" ht="18.600000000000001" customHeight="1" x14ac:dyDescent="0.15">
      <c r="A35" s="8"/>
      <c r="B35" s="113" t="s">
        <v>59</v>
      </c>
      <c r="C35" s="113"/>
      <c r="D35" s="113" t="str">
        <f>IF('計画書5-1a'!B19="","",'計画書5-1a'!B19)</f>
        <v/>
      </c>
      <c r="E35" s="113"/>
      <c r="F35" s="113"/>
      <c r="G35" s="113"/>
      <c r="H35" s="113"/>
      <c r="I35" s="8"/>
      <c r="J35" s="8"/>
    </row>
    <row r="36" spans="1:10" ht="18.600000000000001"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ht="15.6" customHeight="1" x14ac:dyDescent="0.15">
      <c r="A50" s="8"/>
      <c r="B50" s="8"/>
      <c r="C50" s="8"/>
      <c r="D50" s="8"/>
      <c r="E50" s="8"/>
      <c r="F50" s="8"/>
      <c r="G50" s="8"/>
      <c r="H50" s="8"/>
      <c r="I50" s="8"/>
      <c r="J50" s="8"/>
    </row>
    <row r="51" spans="1:10" ht="15.6" customHeight="1" x14ac:dyDescent="0.15">
      <c r="A51" s="8"/>
      <c r="B51" s="8"/>
      <c r="C51" s="8"/>
      <c r="D51" s="8"/>
      <c r="E51" s="8"/>
      <c r="F51" s="8"/>
      <c r="G51" s="8"/>
      <c r="H51" s="8"/>
      <c r="I51" s="8"/>
      <c r="J51" s="8"/>
    </row>
    <row r="52" spans="1:10" ht="15.6" customHeight="1" x14ac:dyDescent="0.15">
      <c r="A52" s="8"/>
      <c r="B52" s="8"/>
      <c r="C52" s="8"/>
      <c r="D52" s="8"/>
      <c r="E52" s="8"/>
      <c r="F52" s="8"/>
      <c r="G52" s="8"/>
      <c r="H52" s="8"/>
      <c r="I52" s="8"/>
      <c r="J52" s="8"/>
    </row>
    <row r="53" spans="1:10" ht="15.6" customHeight="1" x14ac:dyDescent="0.15">
      <c r="A53" s="8"/>
      <c r="B53" s="8"/>
      <c r="C53" s="8"/>
      <c r="D53" s="8"/>
      <c r="E53" s="8"/>
      <c r="F53" s="8"/>
      <c r="G53" s="8"/>
      <c r="H53" s="8"/>
      <c r="I53" s="8"/>
      <c r="J53" s="8"/>
    </row>
    <row r="54" spans="1:10" ht="15.6" customHeight="1" x14ac:dyDescent="0.15">
      <c r="A54" s="8"/>
      <c r="B54" s="8"/>
      <c r="C54" s="8"/>
      <c r="D54" s="8"/>
      <c r="E54" s="8"/>
      <c r="F54" s="8"/>
      <c r="G54" s="8"/>
      <c r="H54" s="8"/>
      <c r="I54" s="8"/>
      <c r="J54" s="8"/>
    </row>
    <row r="55" spans="1:10" ht="15.6" customHeight="1" x14ac:dyDescent="0.15">
      <c r="A55" s="8"/>
      <c r="B55" s="8"/>
      <c r="C55" s="8"/>
      <c r="D55" s="8"/>
      <c r="E55" s="8"/>
      <c r="F55" s="8"/>
      <c r="G55" s="8"/>
      <c r="H55" s="8"/>
      <c r="I55" s="8"/>
      <c r="J55" s="8"/>
    </row>
    <row r="56" spans="1:10" x14ac:dyDescent="0.15">
      <c r="A56" s="8"/>
      <c r="B56" s="8"/>
      <c r="C56" s="8"/>
      <c r="D56" s="8"/>
      <c r="E56" s="8"/>
      <c r="F56" s="8"/>
      <c r="G56" s="8"/>
      <c r="H56" s="8"/>
      <c r="I56" s="8"/>
      <c r="J56" s="8"/>
    </row>
    <row r="57" spans="1:10" x14ac:dyDescent="0.15">
      <c r="A57" s="8"/>
      <c r="B57" s="8"/>
      <c r="C57" s="8"/>
      <c r="D57" s="8"/>
      <c r="E57" s="8"/>
      <c r="F57" s="8"/>
      <c r="G57" s="8"/>
      <c r="H57" s="8"/>
      <c r="I57" s="8"/>
      <c r="J57" s="8"/>
    </row>
    <row r="58" spans="1:10" x14ac:dyDescent="0.15">
      <c r="A58" s="8"/>
      <c r="B58" s="8"/>
      <c r="C58" s="8"/>
      <c r="D58" s="8"/>
      <c r="E58" s="8"/>
      <c r="F58" s="8"/>
      <c r="G58" s="8"/>
      <c r="H58" s="8"/>
      <c r="I58" s="8"/>
      <c r="J58" s="8"/>
    </row>
    <row r="59" spans="1:10" x14ac:dyDescent="0.15">
      <c r="A59" s="8"/>
      <c r="B59" s="8"/>
      <c r="C59" s="8"/>
      <c r="D59" s="8"/>
      <c r="E59" s="8"/>
      <c r="F59" s="8"/>
      <c r="G59" s="8"/>
      <c r="H59" s="8"/>
      <c r="I59" s="8"/>
      <c r="J59" s="8"/>
    </row>
  </sheetData>
  <sheetProtection sheet="1" objects="1" scenarios="1"/>
  <mergeCells count="21">
    <mergeCell ref="B31:C31"/>
    <mergeCell ref="B32:C32"/>
    <mergeCell ref="B35:C35"/>
    <mergeCell ref="B34:C34"/>
    <mergeCell ref="B33:C33"/>
    <mergeCell ref="D31:H31"/>
    <mergeCell ref="D35:H35"/>
    <mergeCell ref="D34:H34"/>
    <mergeCell ref="D33:H33"/>
    <mergeCell ref="D32:H32"/>
    <mergeCell ref="A11:J11"/>
    <mergeCell ref="A12:J12"/>
    <mergeCell ref="A13:J13"/>
    <mergeCell ref="A15:J15"/>
    <mergeCell ref="A14:J14"/>
    <mergeCell ref="E10:J10"/>
    <mergeCell ref="I2:J2"/>
    <mergeCell ref="I3:J3"/>
    <mergeCell ref="E7:J7"/>
    <mergeCell ref="E8:J8"/>
    <mergeCell ref="E9:J9"/>
  </mergeCells>
  <phoneticPr fontId="2"/>
  <conditionalFormatting sqref="A20:J21">
    <cfRule type="expression" dxfId="10" priority="2">
      <formula>"'報告様式1-1'!$B$14="""""</formula>
    </cfRule>
  </conditionalFormatting>
  <pageMargins left="0.7" right="0.7" top="0.75" bottom="0.75" header="0.3" footer="0.3"/>
  <pageSetup paperSize="9" scale="99" fitToHeight="0"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'計画書5-1a'!$B$14=""</xm:f>
            <x14:dxf>
              <font>
                <strike/>
              </font>
            </x14:dxf>
          </x14:cfRule>
          <xm:sqref>A20:J21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election activeCell="A3" sqref="A3:J3"/>
    </sheetView>
  </sheetViews>
  <sheetFormatPr defaultColWidth="8.875" defaultRowHeight="13.5" x14ac:dyDescent="0.15"/>
  <cols>
    <col min="1" max="1" width="30.625" style="8" customWidth="1"/>
    <col min="2" max="9" width="12.875" style="8" customWidth="1"/>
    <col min="10" max="10" width="10.5" style="8" bestFit="1" customWidth="1"/>
    <col min="11" max="16384" width="8.875" style="8"/>
  </cols>
  <sheetData>
    <row r="1" spans="1:10" x14ac:dyDescent="0.15">
      <c r="A1" s="8" t="s">
        <v>23</v>
      </c>
      <c r="I1" s="9" t="str">
        <f>"施設名称："&amp;'計画書5-1a'!B7</f>
        <v>施設名称：</v>
      </c>
    </row>
    <row r="2" spans="1:10" x14ac:dyDescent="0.15">
      <c r="A2" s="111" t="s">
        <v>137</v>
      </c>
      <c r="B2" s="111"/>
      <c r="C2" s="111"/>
      <c r="D2" s="111"/>
      <c r="E2" s="111"/>
      <c r="F2" s="111"/>
      <c r="G2" s="111"/>
      <c r="H2" s="111"/>
      <c r="I2" s="111"/>
      <c r="J2" s="111"/>
    </row>
    <row r="3" spans="1:10" x14ac:dyDescent="0.15">
      <c r="A3" s="111" t="s">
        <v>24</v>
      </c>
      <c r="B3" s="111"/>
      <c r="C3" s="111"/>
      <c r="D3" s="111"/>
      <c r="E3" s="111"/>
      <c r="F3" s="111"/>
      <c r="G3" s="111"/>
      <c r="H3" s="111"/>
      <c r="I3" s="111"/>
      <c r="J3" s="111"/>
    </row>
    <row r="4" spans="1:10" ht="45" x14ac:dyDescent="0.15">
      <c r="A4" s="15" t="s">
        <v>25</v>
      </c>
      <c r="B4" s="15" t="s">
        <v>27</v>
      </c>
      <c r="C4" s="15" t="s">
        <v>28</v>
      </c>
      <c r="D4" s="15" t="s">
        <v>29</v>
      </c>
      <c r="E4" s="15" t="s">
        <v>31</v>
      </c>
      <c r="F4" s="15" t="s">
        <v>32</v>
      </c>
      <c r="G4" s="15" t="s">
        <v>30</v>
      </c>
      <c r="H4" s="15" t="s">
        <v>33</v>
      </c>
      <c r="I4" s="15" t="s">
        <v>26</v>
      </c>
    </row>
    <row r="5" spans="1:10" x14ac:dyDescent="0.15">
      <c r="A5" s="19"/>
      <c r="B5" s="20" t="s">
        <v>34</v>
      </c>
      <c r="C5" s="20" t="s">
        <v>34</v>
      </c>
      <c r="D5" s="20" t="s">
        <v>34</v>
      </c>
      <c r="E5" s="20" t="s">
        <v>34</v>
      </c>
      <c r="F5" s="20" t="s">
        <v>34</v>
      </c>
      <c r="G5" s="20" t="s">
        <v>34</v>
      </c>
      <c r="H5" s="20" t="s">
        <v>34</v>
      </c>
      <c r="I5" s="19"/>
    </row>
    <row r="6" spans="1:10" x14ac:dyDescent="0.15">
      <c r="A6" s="13" t="s">
        <v>93</v>
      </c>
      <c r="B6" s="14">
        <f>SUMIF('計画書5-2'!C:C,"超音波画像診断装置",'計画書5-2'!E:E)</f>
        <v>0</v>
      </c>
      <c r="C6" s="14">
        <v>0</v>
      </c>
      <c r="D6" s="14">
        <f>B6-C6</f>
        <v>0</v>
      </c>
      <c r="E6" s="14" t="str">
        <f>IF(B6=0,"",SUMIF('計画書5-2'!C:C,"超音波画像診断装置",'計画書5-2'!F:F))</f>
        <v/>
      </c>
      <c r="F6" s="14">
        <f>D6</f>
        <v>0</v>
      </c>
      <c r="G6" s="14">
        <f>SUMIF('計画書5-2'!C:C,"超音波画像診断装置",'計画書5-2'!G:G)</f>
        <v>0</v>
      </c>
      <c r="H6" s="114"/>
      <c r="I6" s="13"/>
    </row>
    <row r="7" spans="1:10" x14ac:dyDescent="0.15">
      <c r="A7" s="13"/>
      <c r="B7" s="14"/>
      <c r="C7" s="14"/>
      <c r="D7" s="14"/>
      <c r="E7" s="14"/>
      <c r="F7" s="14"/>
      <c r="G7" s="14"/>
      <c r="H7" s="114"/>
      <c r="I7" s="13"/>
    </row>
    <row r="8" spans="1:10" x14ac:dyDescent="0.15">
      <c r="A8" s="13"/>
      <c r="B8" s="14"/>
      <c r="C8" s="14"/>
      <c r="D8" s="14"/>
      <c r="E8" s="14"/>
      <c r="F8" s="14"/>
      <c r="G8" s="14"/>
      <c r="H8" s="114"/>
      <c r="I8" s="13"/>
    </row>
    <row r="9" spans="1:10" x14ac:dyDescent="0.15">
      <c r="A9" s="13"/>
      <c r="B9" s="14"/>
      <c r="C9" s="14"/>
      <c r="D9" s="14"/>
      <c r="E9" s="14"/>
      <c r="F9" s="14"/>
      <c r="G9" s="14"/>
      <c r="H9" s="114"/>
      <c r="I9" s="13"/>
    </row>
    <row r="10" spans="1:10" x14ac:dyDescent="0.15">
      <c r="A10" s="13" t="s">
        <v>94</v>
      </c>
      <c r="B10" s="14">
        <f>SUMIF('計画書5-2'!C:C,"血液浄化装置",'計画書5-2'!E:E)</f>
        <v>0</v>
      </c>
      <c r="C10" s="14">
        <v>0</v>
      </c>
      <c r="D10" s="14">
        <f>B10-C10</f>
        <v>0</v>
      </c>
      <c r="E10" s="14" t="str">
        <f>IF(B10=0,"",SUMIF('計画書5-2'!C:C,"血液浄化装置",'計画書5-2'!F:F))</f>
        <v/>
      </c>
      <c r="F10" s="14">
        <f>D10</f>
        <v>0</v>
      </c>
      <c r="G10" s="14">
        <f>SUMIF('計画書5-2'!C:C,"血液浄化装置",'計画書5-2'!G:G)</f>
        <v>0</v>
      </c>
      <c r="H10" s="114"/>
      <c r="I10" s="13"/>
    </row>
    <row r="11" spans="1:10" x14ac:dyDescent="0.15">
      <c r="A11" s="13"/>
      <c r="B11" s="14"/>
      <c r="C11" s="14"/>
      <c r="D11" s="14"/>
      <c r="E11" s="14"/>
      <c r="F11" s="14"/>
      <c r="G11" s="14"/>
      <c r="H11" s="114"/>
      <c r="I11" s="13"/>
    </row>
    <row r="12" spans="1:10" x14ac:dyDescent="0.15">
      <c r="A12" s="13"/>
      <c r="B12" s="14"/>
      <c r="C12" s="14"/>
      <c r="D12" s="14"/>
      <c r="E12" s="14"/>
      <c r="F12" s="14"/>
      <c r="G12" s="14"/>
      <c r="H12" s="114"/>
      <c r="I12" s="13"/>
    </row>
    <row r="13" spans="1:10" x14ac:dyDescent="0.15">
      <c r="A13" s="13"/>
      <c r="B13" s="14"/>
      <c r="C13" s="14"/>
      <c r="D13" s="14"/>
      <c r="E13" s="14"/>
      <c r="F13" s="14"/>
      <c r="G13" s="14"/>
      <c r="H13" s="114"/>
      <c r="I13" s="13"/>
    </row>
    <row r="14" spans="1:10" x14ac:dyDescent="0.15">
      <c r="A14" s="13" t="s">
        <v>95</v>
      </c>
      <c r="B14" s="14">
        <f>SUMIF('計画書5-2'!C:C,"気管支鏡",'計画書5-2'!E:E)</f>
        <v>0</v>
      </c>
      <c r="C14" s="14">
        <v>0</v>
      </c>
      <c r="D14" s="14">
        <f>B14-C14</f>
        <v>0</v>
      </c>
      <c r="E14" s="14" t="str">
        <f>IF(B14=0,"",SUMIF('計画書5-2'!C:C,"気管支鏡",'計画書5-2'!F:F))</f>
        <v/>
      </c>
      <c r="F14" s="14">
        <f>D14</f>
        <v>0</v>
      </c>
      <c r="G14" s="14">
        <f>SUMIF('計画書5-2'!C:C,"気管支鏡",'計画書5-2'!G:G)</f>
        <v>0</v>
      </c>
      <c r="H14" s="114"/>
      <c r="I14" s="13"/>
    </row>
    <row r="15" spans="1:10" x14ac:dyDescent="0.15">
      <c r="A15" s="13"/>
      <c r="B15" s="14"/>
      <c r="C15" s="14"/>
      <c r="D15" s="14"/>
      <c r="E15" s="14"/>
      <c r="F15" s="14"/>
      <c r="G15" s="14"/>
      <c r="H15" s="114"/>
      <c r="I15" s="13"/>
    </row>
    <row r="16" spans="1:10" x14ac:dyDescent="0.15">
      <c r="A16" s="13"/>
      <c r="B16" s="14"/>
      <c r="C16" s="14"/>
      <c r="D16" s="14"/>
      <c r="E16" s="14"/>
      <c r="F16" s="14"/>
      <c r="G16" s="14"/>
      <c r="H16" s="114"/>
      <c r="I16" s="13"/>
    </row>
    <row r="17" spans="1:9" x14ac:dyDescent="0.15">
      <c r="A17" s="13"/>
      <c r="B17" s="14"/>
      <c r="C17" s="14"/>
      <c r="D17" s="14"/>
      <c r="E17" s="14"/>
      <c r="F17" s="14"/>
      <c r="G17" s="14"/>
      <c r="H17" s="114"/>
      <c r="I17" s="13"/>
    </row>
    <row r="18" spans="1:9" x14ac:dyDescent="0.15">
      <c r="A18" s="13" t="s">
        <v>96</v>
      </c>
      <c r="B18" s="14">
        <f>SUMIF('計画書5-2'!C:C,"ＣＴ撮影装置等",'計画書5-2'!E:E)</f>
        <v>0</v>
      </c>
      <c r="C18" s="14">
        <v>0</v>
      </c>
      <c r="D18" s="14">
        <f>B18-C18</f>
        <v>0</v>
      </c>
      <c r="E18" s="14" t="str">
        <f>IF(B18=0,"",SUMIF('計画書5-2'!C:C,"ＣＴ撮影装置等",'計画書5-2'!F:F))</f>
        <v/>
      </c>
      <c r="F18" s="14">
        <f>D18</f>
        <v>0</v>
      </c>
      <c r="G18" s="14">
        <f>SUMIF('計画書5-2'!C:C,"ＣＴ撮影装置等",'計画書5-2'!G:G)</f>
        <v>0</v>
      </c>
      <c r="H18" s="114"/>
      <c r="I18" s="13"/>
    </row>
    <row r="19" spans="1:9" x14ac:dyDescent="0.15">
      <c r="A19" s="13" t="s">
        <v>97</v>
      </c>
      <c r="B19" s="14"/>
      <c r="C19" s="14"/>
      <c r="D19" s="14"/>
      <c r="E19" s="14"/>
      <c r="F19" s="14"/>
      <c r="G19" s="14"/>
      <c r="H19" s="114"/>
      <c r="I19" s="13"/>
    </row>
    <row r="20" spans="1:9" x14ac:dyDescent="0.15">
      <c r="A20" s="13"/>
      <c r="B20" s="14"/>
      <c r="C20" s="14"/>
      <c r="D20" s="14"/>
      <c r="E20" s="14"/>
      <c r="F20" s="14"/>
      <c r="G20" s="14"/>
      <c r="H20" s="114"/>
      <c r="I20" s="13"/>
    </row>
    <row r="21" spans="1:9" x14ac:dyDescent="0.15">
      <c r="A21" s="13"/>
      <c r="B21" s="14"/>
      <c r="C21" s="14"/>
      <c r="D21" s="14"/>
      <c r="E21" s="14"/>
      <c r="F21" s="14"/>
      <c r="G21" s="14"/>
      <c r="H21" s="114"/>
      <c r="I21" s="13"/>
    </row>
    <row r="22" spans="1:9" x14ac:dyDescent="0.15">
      <c r="A22" s="13" t="s">
        <v>98</v>
      </c>
      <c r="B22" s="14">
        <f>SUMIF('計画書5-2'!C:C,"生体情報モニタ",'計画書5-2'!E:E)</f>
        <v>0</v>
      </c>
      <c r="C22" s="14">
        <v>0</v>
      </c>
      <c r="D22" s="14">
        <f>B22-C22</f>
        <v>0</v>
      </c>
      <c r="E22" s="14" t="str">
        <f>IF(B22=0,"",SUMIF('計画書5-2'!C:C,"生体情報モニタ",'計画書5-2'!F:F))</f>
        <v/>
      </c>
      <c r="F22" s="14">
        <f>D22</f>
        <v>0</v>
      </c>
      <c r="G22" s="14">
        <f>SUMIF('計画書5-2'!C:C,"生体情報モニタ",'計画書5-2'!G:G)</f>
        <v>0</v>
      </c>
      <c r="H22" s="114"/>
      <c r="I22" s="13"/>
    </row>
    <row r="23" spans="1:9" x14ac:dyDescent="0.15">
      <c r="A23" s="13"/>
      <c r="B23" s="14"/>
      <c r="C23" s="14"/>
      <c r="D23" s="14"/>
      <c r="E23" s="14"/>
      <c r="F23" s="14"/>
      <c r="G23" s="14"/>
      <c r="H23" s="114"/>
      <c r="I23" s="13"/>
    </row>
    <row r="24" spans="1:9" x14ac:dyDescent="0.15">
      <c r="A24" s="13"/>
      <c r="B24" s="14"/>
      <c r="C24" s="14"/>
      <c r="D24" s="14"/>
      <c r="E24" s="14"/>
      <c r="F24" s="14"/>
      <c r="G24" s="14"/>
      <c r="H24" s="114"/>
      <c r="I24" s="13"/>
    </row>
    <row r="25" spans="1:9" x14ac:dyDescent="0.15">
      <c r="A25" s="13"/>
      <c r="B25" s="14"/>
      <c r="C25" s="14"/>
      <c r="D25" s="14"/>
      <c r="E25" s="14"/>
      <c r="F25" s="14"/>
      <c r="G25" s="14"/>
      <c r="H25" s="114"/>
      <c r="I25" s="13"/>
    </row>
    <row r="26" spans="1:9" x14ac:dyDescent="0.15">
      <c r="A26" s="13" t="s">
        <v>99</v>
      </c>
      <c r="B26" s="14">
        <f>SUMIF('計画書5-2'!C:C,"分娩監視装置",'計画書5-2'!E:E)</f>
        <v>0</v>
      </c>
      <c r="C26" s="14">
        <v>0</v>
      </c>
      <c r="D26" s="14">
        <f>B26-C26</f>
        <v>0</v>
      </c>
      <c r="E26" s="14" t="str">
        <f>IF(B26=0,"",SUMIF('計画書5-2'!C:C,"分娩監視装置",'計画書5-2'!F:F))</f>
        <v/>
      </c>
      <c r="F26" s="14">
        <f>D26</f>
        <v>0</v>
      </c>
      <c r="G26" s="14">
        <f>SUMIF('計画書5-2'!C:C,"分娩監視装置",'計画書5-2'!G:G)</f>
        <v>0</v>
      </c>
      <c r="H26" s="114"/>
      <c r="I26" s="13"/>
    </row>
    <row r="27" spans="1:9" x14ac:dyDescent="0.15">
      <c r="A27" s="13"/>
      <c r="B27" s="14"/>
      <c r="C27" s="14"/>
      <c r="D27" s="14"/>
      <c r="E27" s="14"/>
      <c r="F27" s="14"/>
      <c r="G27" s="14"/>
      <c r="H27" s="114"/>
      <c r="I27" s="13"/>
    </row>
    <row r="28" spans="1:9" x14ac:dyDescent="0.15">
      <c r="A28" s="13"/>
      <c r="B28" s="14"/>
      <c r="C28" s="14"/>
      <c r="D28" s="14"/>
      <c r="E28" s="14"/>
      <c r="F28" s="14"/>
      <c r="G28" s="14"/>
      <c r="H28" s="114"/>
      <c r="I28" s="13"/>
    </row>
    <row r="29" spans="1:9" x14ac:dyDescent="0.15">
      <c r="A29" s="13"/>
      <c r="B29" s="14"/>
      <c r="C29" s="14"/>
      <c r="D29" s="14"/>
      <c r="E29" s="14"/>
      <c r="F29" s="14"/>
      <c r="G29" s="14"/>
      <c r="H29" s="114"/>
      <c r="I29" s="13"/>
    </row>
    <row r="30" spans="1:9" x14ac:dyDescent="0.15">
      <c r="A30" s="13" t="s">
        <v>100</v>
      </c>
      <c r="B30" s="14">
        <f>SUMIF('計画書5-2'!C:C,"新生児モニタ",'計画書5-2'!E:E)</f>
        <v>0</v>
      </c>
      <c r="C30" s="14">
        <v>0</v>
      </c>
      <c r="D30" s="14">
        <f>B30-C30</f>
        <v>0</v>
      </c>
      <c r="E30" s="14" t="str">
        <f>IF(B30=0,"",SUMIF('計画書5-2'!C:C,"新生児モニタ",'計画書5-2'!F:F))</f>
        <v/>
      </c>
      <c r="F30" s="14">
        <f>D30</f>
        <v>0</v>
      </c>
      <c r="G30" s="14">
        <f>SUMIF('計画書5-2'!C:C,"新生児モニタ",'計画書5-2'!G:G)</f>
        <v>0</v>
      </c>
      <c r="H30" s="114"/>
      <c r="I30" s="13"/>
    </row>
    <row r="31" spans="1:9" x14ac:dyDescent="0.15">
      <c r="A31" s="13"/>
      <c r="B31" s="14"/>
      <c r="C31" s="14"/>
      <c r="D31" s="14"/>
      <c r="E31" s="14"/>
      <c r="F31" s="14"/>
      <c r="G31" s="14"/>
      <c r="H31" s="114"/>
      <c r="I31" s="13"/>
    </row>
    <row r="32" spans="1:9" x14ac:dyDescent="0.15">
      <c r="A32" s="13"/>
      <c r="B32" s="14"/>
      <c r="C32" s="14"/>
      <c r="D32" s="14"/>
      <c r="E32" s="14"/>
      <c r="F32" s="14"/>
      <c r="G32" s="14"/>
      <c r="H32" s="114"/>
      <c r="I32" s="13"/>
    </row>
    <row r="33" spans="1:9" x14ac:dyDescent="0.15">
      <c r="A33" s="16"/>
      <c r="B33" s="17"/>
      <c r="C33" s="17"/>
      <c r="D33" s="17"/>
      <c r="E33" s="17"/>
      <c r="F33" s="17"/>
      <c r="G33" s="17"/>
      <c r="H33" s="115"/>
      <c r="I33" s="16"/>
    </row>
    <row r="34" spans="1:9" x14ac:dyDescent="0.15">
      <c r="A34" s="11" t="s">
        <v>35</v>
      </c>
      <c r="B34" s="18">
        <f t="shared" ref="B34:G34" si="0">SUM(B6:B33)</f>
        <v>0</v>
      </c>
      <c r="C34" s="18">
        <f t="shared" si="0"/>
        <v>0</v>
      </c>
      <c r="D34" s="18">
        <f t="shared" si="0"/>
        <v>0</v>
      </c>
      <c r="E34" s="18">
        <f t="shared" si="0"/>
        <v>0</v>
      </c>
      <c r="F34" s="18">
        <f t="shared" si="0"/>
        <v>0</v>
      </c>
      <c r="G34" s="18">
        <f t="shared" si="0"/>
        <v>0</v>
      </c>
      <c r="H34" s="17">
        <f>ROUNDDOWN(G34,-3)</f>
        <v>0</v>
      </c>
      <c r="I34" s="12"/>
    </row>
    <row r="35" spans="1:9" x14ac:dyDescent="0.15">
      <c r="A35" s="10" t="s">
        <v>36</v>
      </c>
      <c r="B35" s="10"/>
      <c r="C35" s="10"/>
      <c r="D35" s="10"/>
      <c r="E35" s="10"/>
      <c r="F35" s="10"/>
      <c r="G35" s="10"/>
      <c r="H35" s="10"/>
      <c r="I35" s="10"/>
    </row>
  </sheetData>
  <sheetProtection sheet="1" objects="1" scenarios="1"/>
  <mergeCells count="3">
    <mergeCell ref="A2:J2"/>
    <mergeCell ref="A3:J3"/>
    <mergeCell ref="H6:H33"/>
  </mergeCells>
  <phoneticPr fontId="2"/>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Normal="100" zoomScaleSheetLayoutView="100" workbookViewId="0">
      <selection activeCell="A3" sqref="A3:J3"/>
    </sheetView>
  </sheetViews>
  <sheetFormatPr defaultRowHeight="13.5" x14ac:dyDescent="0.15"/>
  <cols>
    <col min="1" max="1" width="4.5" customWidth="1"/>
    <col min="2" max="2" width="30.375" customWidth="1"/>
    <col min="3" max="3" width="9.625" style="28" customWidth="1"/>
    <col min="4" max="4" width="12" style="28" customWidth="1"/>
    <col min="5" max="5" width="14.25" style="28" customWidth="1"/>
    <col min="6" max="6" width="11.875" style="28" customWidth="1"/>
    <col min="7" max="8" width="5" style="28" customWidth="1"/>
    <col min="9" max="9" width="13.5" style="28" customWidth="1"/>
    <col min="10" max="10" width="20.5" customWidth="1"/>
    <col min="11" max="11" width="2.375" customWidth="1"/>
  </cols>
  <sheetData>
    <row r="1" spans="1:15" x14ac:dyDescent="0.15">
      <c r="A1" s="8" t="s">
        <v>60</v>
      </c>
      <c r="B1" s="8"/>
      <c r="C1" s="29"/>
      <c r="D1" s="29"/>
      <c r="E1" s="29"/>
      <c r="F1" s="29"/>
      <c r="G1" s="29"/>
      <c r="H1" s="29"/>
      <c r="I1" s="29"/>
      <c r="J1" s="8"/>
    </row>
    <row r="2" spans="1:15" x14ac:dyDescent="0.15">
      <c r="A2" s="111" t="s">
        <v>137</v>
      </c>
      <c r="B2" s="111"/>
      <c r="C2" s="111"/>
      <c r="D2" s="111"/>
      <c r="E2" s="111"/>
      <c r="F2" s="111"/>
      <c r="G2" s="111"/>
      <c r="H2" s="111"/>
      <c r="I2" s="111"/>
      <c r="J2" s="111"/>
    </row>
    <row r="3" spans="1:15" x14ac:dyDescent="0.15">
      <c r="A3" s="111" t="s">
        <v>61</v>
      </c>
      <c r="B3" s="111"/>
      <c r="C3" s="111"/>
      <c r="D3" s="111"/>
      <c r="E3" s="111"/>
      <c r="F3" s="111"/>
      <c r="G3" s="111"/>
      <c r="H3" s="111"/>
      <c r="I3" s="111"/>
      <c r="J3" s="111"/>
      <c r="K3" s="21"/>
      <c r="L3" s="21"/>
      <c r="M3" s="21"/>
      <c r="N3" s="21"/>
      <c r="O3" s="21"/>
    </row>
    <row r="4" spans="1:15" x14ac:dyDescent="0.15">
      <c r="A4" s="30"/>
      <c r="B4" s="30"/>
      <c r="C4" s="31"/>
      <c r="D4" s="31"/>
      <c r="E4" s="31"/>
      <c r="F4" s="31"/>
      <c r="G4" s="31"/>
      <c r="H4" s="31"/>
      <c r="I4" s="31"/>
      <c r="J4" s="32" t="str">
        <f>"施設名　"&amp;'計画書5-1a'!B7</f>
        <v>施設名　</v>
      </c>
      <c r="K4" s="21"/>
      <c r="L4" s="21"/>
      <c r="M4" s="21"/>
      <c r="N4" s="21"/>
      <c r="O4" s="21"/>
    </row>
    <row r="5" spans="1:15" x14ac:dyDescent="0.15">
      <c r="A5" s="118" t="s">
        <v>62</v>
      </c>
      <c r="B5" s="116" t="s">
        <v>63</v>
      </c>
      <c r="C5" s="45"/>
      <c r="D5" s="47" t="s">
        <v>64</v>
      </c>
      <c r="E5" s="46"/>
      <c r="F5" s="33"/>
      <c r="G5" s="33"/>
      <c r="H5" s="33" t="s">
        <v>68</v>
      </c>
      <c r="I5" s="34"/>
      <c r="J5" s="116" t="s">
        <v>26</v>
      </c>
    </row>
    <row r="6" spans="1:15" x14ac:dyDescent="0.15">
      <c r="A6" s="119"/>
      <c r="B6" s="117"/>
      <c r="C6" s="35" t="s">
        <v>65</v>
      </c>
      <c r="D6" s="35" t="s">
        <v>66</v>
      </c>
      <c r="E6" s="35" t="s">
        <v>67</v>
      </c>
      <c r="F6" s="36" t="s">
        <v>69</v>
      </c>
      <c r="G6" s="35" t="s">
        <v>65</v>
      </c>
      <c r="H6" s="37" t="s">
        <v>66</v>
      </c>
      <c r="I6" s="35" t="s">
        <v>67</v>
      </c>
      <c r="J6" s="117"/>
    </row>
    <row r="7" spans="1:15" x14ac:dyDescent="0.15">
      <c r="A7" s="52"/>
      <c r="B7" s="53"/>
      <c r="C7" s="54"/>
      <c r="D7" s="55" t="s">
        <v>34</v>
      </c>
      <c r="E7" s="56" t="s">
        <v>34</v>
      </c>
      <c r="F7" s="57"/>
      <c r="G7" s="57"/>
      <c r="H7" s="58" t="s">
        <v>34</v>
      </c>
      <c r="I7" s="55" t="s">
        <v>34</v>
      </c>
      <c r="J7" s="59"/>
    </row>
    <row r="8" spans="1:15" x14ac:dyDescent="0.15">
      <c r="A8" s="60" t="s">
        <v>70</v>
      </c>
      <c r="B8" s="61" t="s">
        <v>102</v>
      </c>
      <c r="C8" s="62">
        <f>COUNTIF('計画書5-2'!C:C,"超音波画像診断装置")</f>
        <v>0</v>
      </c>
      <c r="D8" s="63">
        <v>11000000</v>
      </c>
      <c r="E8" s="62">
        <f>C8*D8</f>
        <v>0</v>
      </c>
      <c r="F8" s="64" t="s">
        <v>110</v>
      </c>
      <c r="G8" s="64"/>
      <c r="H8" s="64"/>
      <c r="I8" s="62">
        <f>様式第3号!B6</f>
        <v>0</v>
      </c>
      <c r="J8" s="65"/>
    </row>
    <row r="9" spans="1:15" x14ac:dyDescent="0.15">
      <c r="A9" s="66"/>
      <c r="B9" s="67"/>
      <c r="C9" s="68"/>
      <c r="D9" s="69"/>
      <c r="E9" s="70"/>
      <c r="F9" s="71"/>
      <c r="G9" s="71"/>
      <c r="H9" s="71"/>
      <c r="I9" s="68"/>
      <c r="J9" s="72"/>
    </row>
    <row r="10" spans="1:15" x14ac:dyDescent="0.15">
      <c r="A10" s="66"/>
      <c r="B10" s="67"/>
      <c r="C10" s="68"/>
      <c r="D10" s="68"/>
      <c r="E10" s="68"/>
      <c r="F10" s="71"/>
      <c r="G10" s="71"/>
      <c r="H10" s="71"/>
      <c r="I10" s="68"/>
      <c r="J10" s="72"/>
    </row>
    <row r="11" spans="1:15" x14ac:dyDescent="0.15">
      <c r="A11" s="66"/>
      <c r="B11" s="67"/>
      <c r="C11" s="68"/>
      <c r="D11" s="68"/>
      <c r="E11" s="68"/>
      <c r="F11" s="71"/>
      <c r="G11" s="71"/>
      <c r="H11" s="71"/>
      <c r="I11" s="68"/>
      <c r="J11" s="72"/>
    </row>
    <row r="12" spans="1:15" x14ac:dyDescent="0.15">
      <c r="A12" s="66"/>
      <c r="B12" s="61" t="s">
        <v>103</v>
      </c>
      <c r="C12" s="62">
        <f>COUNTIF('計画書5-2'!C:C,"血液浄化装置")</f>
        <v>0</v>
      </c>
      <c r="D12" s="63">
        <v>6600000</v>
      </c>
      <c r="E12" s="62">
        <f>C12*D12</f>
        <v>0</v>
      </c>
      <c r="F12" s="64" t="s">
        <v>110</v>
      </c>
      <c r="G12" s="64"/>
      <c r="H12" s="73"/>
      <c r="I12" s="62">
        <f>様式第3号!B10</f>
        <v>0</v>
      </c>
      <c r="J12" s="65"/>
    </row>
    <row r="13" spans="1:15" x14ac:dyDescent="0.15">
      <c r="A13" s="66"/>
      <c r="B13" s="67"/>
      <c r="C13" s="68"/>
      <c r="D13" s="68"/>
      <c r="E13" s="68"/>
      <c r="F13" s="71"/>
      <c r="G13" s="71"/>
      <c r="H13" s="74"/>
      <c r="I13" s="68"/>
      <c r="J13" s="72"/>
    </row>
    <row r="14" spans="1:15" x14ac:dyDescent="0.15">
      <c r="A14" s="66"/>
      <c r="B14" s="67"/>
      <c r="C14" s="68"/>
      <c r="D14" s="68"/>
      <c r="E14" s="68"/>
      <c r="F14" s="71"/>
      <c r="G14" s="71"/>
      <c r="H14" s="74"/>
      <c r="I14" s="68"/>
      <c r="J14" s="72"/>
    </row>
    <row r="15" spans="1:15" x14ac:dyDescent="0.15">
      <c r="A15" s="66"/>
      <c r="B15" s="67"/>
      <c r="C15" s="68"/>
      <c r="D15" s="68"/>
      <c r="E15" s="68"/>
      <c r="F15" s="71"/>
      <c r="G15" s="71"/>
      <c r="H15" s="71"/>
      <c r="I15" s="68"/>
      <c r="J15" s="72"/>
    </row>
    <row r="16" spans="1:15" x14ac:dyDescent="0.15">
      <c r="A16" s="66"/>
      <c r="B16" s="61" t="s">
        <v>104</v>
      </c>
      <c r="C16" s="62">
        <f>COUNTIF('計画書5-2'!C:C,"気管支鏡")</f>
        <v>0</v>
      </c>
      <c r="D16" s="63">
        <v>5500000</v>
      </c>
      <c r="E16" s="62">
        <f>C16*D16</f>
        <v>0</v>
      </c>
      <c r="F16" s="64" t="s">
        <v>110</v>
      </c>
      <c r="G16" s="64"/>
      <c r="H16" s="73"/>
      <c r="I16" s="62">
        <f>様式第3号!B14</f>
        <v>0</v>
      </c>
      <c r="J16" s="65"/>
    </row>
    <row r="17" spans="1:10" x14ac:dyDescent="0.15">
      <c r="A17" s="66"/>
      <c r="B17" s="67"/>
      <c r="C17" s="68"/>
      <c r="D17" s="68"/>
      <c r="E17" s="68"/>
      <c r="F17" s="71"/>
      <c r="G17" s="71"/>
      <c r="H17" s="71"/>
      <c r="I17" s="68"/>
      <c r="J17" s="72"/>
    </row>
    <row r="18" spans="1:10" x14ac:dyDescent="0.15">
      <c r="A18" s="66"/>
      <c r="B18" s="67"/>
      <c r="C18" s="68"/>
      <c r="D18" s="68"/>
      <c r="E18" s="68"/>
      <c r="F18" s="71"/>
      <c r="G18" s="71"/>
      <c r="H18" s="71"/>
      <c r="I18" s="68"/>
      <c r="J18" s="72"/>
    </row>
    <row r="19" spans="1:10" x14ac:dyDescent="0.15">
      <c r="A19" s="66"/>
      <c r="B19" s="67"/>
      <c r="C19" s="68"/>
      <c r="D19" s="68"/>
      <c r="E19" s="68"/>
      <c r="F19" s="71"/>
      <c r="G19" s="71"/>
      <c r="H19" s="71"/>
      <c r="I19" s="68"/>
      <c r="J19" s="72"/>
    </row>
    <row r="20" spans="1:10" x14ac:dyDescent="0.15">
      <c r="A20" s="66"/>
      <c r="B20" s="61" t="s">
        <v>105</v>
      </c>
      <c r="C20" s="62">
        <f>COUNTIF('計画書5-2'!C:C,"ＣＴ撮影装置等")</f>
        <v>0</v>
      </c>
      <c r="D20" s="63">
        <v>66000000</v>
      </c>
      <c r="E20" s="62">
        <f>C20*D20</f>
        <v>0</v>
      </c>
      <c r="F20" s="64" t="s">
        <v>110</v>
      </c>
      <c r="G20" s="64"/>
      <c r="H20" s="64"/>
      <c r="I20" s="62">
        <f>様式第3号!B18</f>
        <v>0</v>
      </c>
      <c r="J20" s="65"/>
    </row>
    <row r="21" spans="1:10" x14ac:dyDescent="0.15">
      <c r="A21" s="66"/>
      <c r="B21" s="67" t="s">
        <v>101</v>
      </c>
      <c r="C21" s="68"/>
      <c r="D21" s="68"/>
      <c r="E21" s="68"/>
      <c r="F21" s="71"/>
      <c r="G21" s="71"/>
      <c r="H21" s="71"/>
      <c r="I21" s="68"/>
      <c r="J21" s="72"/>
    </row>
    <row r="22" spans="1:10" x14ac:dyDescent="0.15">
      <c r="A22" s="66"/>
      <c r="B22" s="67"/>
      <c r="C22" s="68"/>
      <c r="D22" s="68"/>
      <c r="E22" s="68"/>
      <c r="F22" s="71"/>
      <c r="G22" s="71"/>
      <c r="H22" s="71"/>
      <c r="I22" s="68"/>
      <c r="J22" s="72"/>
    </row>
    <row r="23" spans="1:10" x14ac:dyDescent="0.15">
      <c r="A23" s="66"/>
      <c r="B23" s="67"/>
      <c r="C23" s="68"/>
      <c r="D23" s="68"/>
      <c r="E23" s="68"/>
      <c r="F23" s="71"/>
      <c r="G23" s="71"/>
      <c r="H23" s="71"/>
      <c r="I23" s="68"/>
      <c r="J23" s="72"/>
    </row>
    <row r="24" spans="1:10" x14ac:dyDescent="0.15">
      <c r="A24" s="66"/>
      <c r="B24" s="61" t="s">
        <v>106</v>
      </c>
      <c r="C24" s="62">
        <f>COUNTIF('計画書5-2'!C:C,"生体情報モニタ")</f>
        <v>0</v>
      </c>
      <c r="D24" s="63">
        <v>1100000</v>
      </c>
      <c r="E24" s="62">
        <f>C24*D24</f>
        <v>0</v>
      </c>
      <c r="F24" s="64" t="s">
        <v>110</v>
      </c>
      <c r="G24" s="64"/>
      <c r="H24" s="73"/>
      <c r="I24" s="62">
        <f>様式第3号!B22</f>
        <v>0</v>
      </c>
      <c r="J24" s="65"/>
    </row>
    <row r="25" spans="1:10" x14ac:dyDescent="0.15">
      <c r="A25" s="66"/>
      <c r="B25" s="67"/>
      <c r="C25" s="68"/>
      <c r="D25" s="68"/>
      <c r="E25" s="68"/>
      <c r="F25" s="71"/>
      <c r="G25" s="71"/>
      <c r="H25" s="74"/>
      <c r="I25" s="68"/>
      <c r="J25" s="72"/>
    </row>
    <row r="26" spans="1:10" x14ac:dyDescent="0.15">
      <c r="A26" s="66"/>
      <c r="B26" s="67"/>
      <c r="C26" s="68"/>
      <c r="D26" s="68"/>
      <c r="E26" s="68"/>
      <c r="F26" s="71"/>
      <c r="G26" s="71"/>
      <c r="H26" s="74"/>
      <c r="I26" s="68"/>
      <c r="J26" s="72"/>
    </row>
    <row r="27" spans="1:10" x14ac:dyDescent="0.15">
      <c r="A27" s="66"/>
      <c r="B27" s="67"/>
      <c r="C27" s="68"/>
      <c r="D27" s="68"/>
      <c r="E27" s="68"/>
      <c r="F27" s="71"/>
      <c r="G27" s="71"/>
      <c r="H27" s="71"/>
      <c r="I27" s="68"/>
      <c r="J27" s="72"/>
    </row>
    <row r="28" spans="1:10" x14ac:dyDescent="0.15">
      <c r="A28" s="66"/>
      <c r="B28" s="61" t="s">
        <v>107</v>
      </c>
      <c r="C28" s="62">
        <f>COUNTIF('計画書5-2'!C:C,"分娩監視装置")</f>
        <v>0</v>
      </c>
      <c r="D28" s="63">
        <v>2200000</v>
      </c>
      <c r="E28" s="62">
        <f>C28*D28</f>
        <v>0</v>
      </c>
      <c r="F28" s="64" t="s">
        <v>110</v>
      </c>
      <c r="G28" s="64"/>
      <c r="H28" s="73"/>
      <c r="I28" s="62">
        <f>様式第3号!B26</f>
        <v>0</v>
      </c>
      <c r="J28" s="65"/>
    </row>
    <row r="29" spans="1:10" x14ac:dyDescent="0.15">
      <c r="A29" s="66"/>
      <c r="B29" s="67"/>
      <c r="C29" s="68"/>
      <c r="D29" s="68"/>
      <c r="E29" s="68"/>
      <c r="F29" s="71"/>
      <c r="G29" s="71"/>
      <c r="H29" s="71"/>
      <c r="I29" s="68"/>
      <c r="J29" s="72"/>
    </row>
    <row r="30" spans="1:10" x14ac:dyDescent="0.15">
      <c r="A30" s="66"/>
      <c r="B30" s="67"/>
      <c r="C30" s="68"/>
      <c r="D30" s="68"/>
      <c r="E30" s="68"/>
      <c r="F30" s="71"/>
      <c r="G30" s="71"/>
      <c r="H30" s="71"/>
      <c r="I30" s="68"/>
      <c r="J30" s="72"/>
    </row>
    <row r="31" spans="1:10" x14ac:dyDescent="0.15">
      <c r="A31" s="66"/>
      <c r="B31" s="67"/>
      <c r="C31" s="68"/>
      <c r="D31" s="68"/>
      <c r="E31" s="68"/>
      <c r="F31" s="71"/>
      <c r="G31" s="71"/>
      <c r="H31" s="71"/>
      <c r="I31" s="68"/>
      <c r="J31" s="72"/>
    </row>
    <row r="32" spans="1:10" x14ac:dyDescent="0.15">
      <c r="A32" s="66"/>
      <c r="B32" s="61" t="s">
        <v>108</v>
      </c>
      <c r="C32" s="62">
        <f>COUNTIF('計画書5-2'!C:C,"新生児モニタ")</f>
        <v>0</v>
      </c>
      <c r="D32" s="63">
        <v>1100000</v>
      </c>
      <c r="E32" s="62">
        <f>C32*D32</f>
        <v>0</v>
      </c>
      <c r="F32" s="64" t="s">
        <v>110</v>
      </c>
      <c r="G32" s="64"/>
      <c r="H32" s="64"/>
      <c r="I32" s="62">
        <f>様式第3号!B30</f>
        <v>0</v>
      </c>
      <c r="J32" s="65"/>
    </row>
    <row r="33" spans="1:10" x14ac:dyDescent="0.15">
      <c r="A33" s="66"/>
      <c r="B33" s="67"/>
      <c r="C33" s="68"/>
      <c r="D33" s="68"/>
      <c r="E33" s="68"/>
      <c r="F33" s="71"/>
      <c r="G33" s="71"/>
      <c r="H33" s="71"/>
      <c r="I33" s="68"/>
      <c r="J33" s="72"/>
    </row>
    <row r="34" spans="1:10" x14ac:dyDescent="0.15">
      <c r="A34" s="66"/>
      <c r="B34" s="67"/>
      <c r="C34" s="68"/>
      <c r="D34" s="68"/>
      <c r="E34" s="68"/>
      <c r="F34" s="71"/>
      <c r="G34" s="71"/>
      <c r="H34" s="71"/>
      <c r="I34" s="68"/>
      <c r="J34" s="72"/>
    </row>
    <row r="35" spans="1:10" x14ac:dyDescent="0.15">
      <c r="A35" s="66"/>
      <c r="B35" s="67"/>
      <c r="C35" s="68"/>
      <c r="D35" s="68"/>
      <c r="E35" s="68"/>
      <c r="F35" s="71"/>
      <c r="G35" s="71"/>
      <c r="H35" s="71"/>
      <c r="I35" s="68"/>
      <c r="J35" s="72"/>
    </row>
    <row r="36" spans="1:10" x14ac:dyDescent="0.15">
      <c r="A36" s="75"/>
      <c r="B36" s="76" t="s">
        <v>71</v>
      </c>
      <c r="C36" s="77"/>
      <c r="D36" s="77"/>
      <c r="E36" s="77">
        <f>SUM(E8:E35)</f>
        <v>0</v>
      </c>
      <c r="F36" s="78"/>
      <c r="G36" s="78"/>
      <c r="H36" s="78"/>
      <c r="I36" s="77">
        <f>SUM(I8:I35)</f>
        <v>0</v>
      </c>
      <c r="J36" s="77"/>
    </row>
    <row r="37" spans="1:10" x14ac:dyDescent="0.15">
      <c r="A37" s="8"/>
      <c r="B37" s="8"/>
      <c r="C37" s="29"/>
      <c r="D37" s="29"/>
      <c r="E37" s="29"/>
      <c r="F37" s="29"/>
      <c r="G37" s="29"/>
      <c r="H37" s="29"/>
      <c r="I37" s="29"/>
      <c r="J37" s="8"/>
    </row>
    <row r="38" spans="1:10" x14ac:dyDescent="0.15">
      <c r="A38" s="8"/>
      <c r="B38" s="8"/>
      <c r="C38" s="29"/>
      <c r="D38" s="29"/>
      <c r="E38" s="29"/>
      <c r="F38" s="29"/>
      <c r="G38" s="29"/>
      <c r="H38" s="29"/>
      <c r="I38" s="29"/>
      <c r="J38" s="8"/>
    </row>
  </sheetData>
  <sheetProtection sheet="1" objects="1" scenarios="1"/>
  <mergeCells count="5">
    <mergeCell ref="B5:B6"/>
    <mergeCell ref="A5:A6"/>
    <mergeCell ref="J5:J6"/>
    <mergeCell ref="A3:J3"/>
    <mergeCell ref="A2:J2"/>
  </mergeCells>
  <phoneticPr fontId="2"/>
  <conditionalFormatting sqref="F8">
    <cfRule type="expression" dxfId="8" priority="8">
      <formula>$I$8=0</formula>
    </cfRule>
  </conditionalFormatting>
  <conditionalFormatting sqref="F12">
    <cfRule type="expression" dxfId="7" priority="7">
      <formula>$I$12=0</formula>
    </cfRule>
  </conditionalFormatting>
  <conditionalFormatting sqref="F16">
    <cfRule type="expression" dxfId="6" priority="6">
      <formula>$I$16=0</formula>
    </cfRule>
  </conditionalFormatting>
  <conditionalFormatting sqref="F20">
    <cfRule type="expression" dxfId="5" priority="4">
      <formula>$I$20=0</formula>
    </cfRule>
  </conditionalFormatting>
  <conditionalFormatting sqref="F24">
    <cfRule type="expression" dxfId="4" priority="3">
      <formula>$I$24=0</formula>
    </cfRule>
  </conditionalFormatting>
  <conditionalFormatting sqref="F28">
    <cfRule type="expression" dxfId="3" priority="2">
      <formula>$I$28=0</formula>
    </cfRule>
  </conditionalFormatting>
  <conditionalFormatting sqref="F32">
    <cfRule type="expression" dxfId="2" priority="1">
      <formula>$I$32=0</formula>
    </cfRule>
  </conditionalFormatting>
  <pageMargins left="0.7" right="0.7" top="0.75" bottom="0.75" header="0.3" footer="0.3"/>
  <pageSetup paperSize="9" fitToHeight="0" orientation="landscape" blackAndWhite="1"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zoomScaleNormal="100" zoomScaleSheetLayoutView="100" workbookViewId="0">
      <selection activeCell="E7" sqref="E7:J7"/>
    </sheetView>
  </sheetViews>
  <sheetFormatPr defaultRowHeight="13.5" x14ac:dyDescent="0.15"/>
  <sheetData>
    <row r="1" spans="1:10" ht="18.600000000000001" customHeight="1" x14ac:dyDescent="0.15">
      <c r="A1" t="s">
        <v>73</v>
      </c>
    </row>
    <row r="2" spans="1:10" ht="18.600000000000001" customHeight="1" x14ac:dyDescent="0.15">
      <c r="A2" s="8"/>
      <c r="B2" s="8"/>
      <c r="C2" s="8"/>
      <c r="D2" s="8"/>
      <c r="E2" s="8"/>
      <c r="F2" s="8"/>
      <c r="G2" s="8"/>
      <c r="H2" s="8"/>
      <c r="I2" s="107" t="str">
        <f>IF('計画書5-1a'!B20="","番号",'計画書5-1a'!B20)</f>
        <v>番号</v>
      </c>
      <c r="J2" s="107"/>
    </row>
    <row r="3" spans="1:10" ht="18.600000000000001" customHeight="1" x14ac:dyDescent="0.15">
      <c r="A3" s="8"/>
      <c r="B3" s="8"/>
      <c r="C3" s="8"/>
      <c r="D3" s="8"/>
      <c r="E3" s="8"/>
      <c r="F3" s="8"/>
      <c r="G3" s="8"/>
      <c r="H3" s="8"/>
      <c r="I3" s="108" t="str">
        <f>IF('計画書5-1a'!B13="","令和　年　月　日",'計画書5-1a'!B13)</f>
        <v>令和　年　月　日</v>
      </c>
      <c r="J3" s="108"/>
    </row>
    <row r="4" spans="1:10" ht="18.600000000000001" customHeight="1" x14ac:dyDescent="0.15">
      <c r="A4" s="8" t="s">
        <v>74</v>
      </c>
      <c r="B4" s="8"/>
      <c r="C4" s="8"/>
      <c r="D4" s="8"/>
      <c r="E4" s="8"/>
      <c r="F4" s="8"/>
      <c r="G4" s="8"/>
      <c r="H4" s="8"/>
      <c r="I4" s="8"/>
      <c r="J4" s="8"/>
    </row>
    <row r="5" spans="1:10" ht="18.600000000000001" customHeight="1" x14ac:dyDescent="0.15">
      <c r="A5" s="8"/>
      <c r="B5" s="8"/>
      <c r="C5" s="8"/>
      <c r="D5" s="8"/>
      <c r="E5" s="8"/>
      <c r="F5" s="8"/>
      <c r="G5" s="8"/>
      <c r="H5" s="8"/>
      <c r="I5" s="8"/>
      <c r="J5" s="8"/>
    </row>
    <row r="6" spans="1:10" ht="18.600000000000001" customHeight="1" x14ac:dyDescent="0.15">
      <c r="A6" s="8"/>
      <c r="B6" s="8"/>
      <c r="C6" s="8"/>
      <c r="D6" s="8"/>
      <c r="E6" s="8" t="s">
        <v>39</v>
      </c>
      <c r="G6" s="8"/>
      <c r="H6" s="8"/>
      <c r="I6" s="8"/>
      <c r="J6" s="8"/>
    </row>
    <row r="7" spans="1:10" ht="28.15" customHeight="1" x14ac:dyDescent="0.15">
      <c r="A7" s="8"/>
      <c r="B7" s="8"/>
      <c r="C7" s="8"/>
      <c r="D7" s="8"/>
      <c r="E7" s="109" t="str">
        <f>IF('計画書5-1a'!B8="","",'計画書5-1a'!B8)</f>
        <v/>
      </c>
      <c r="F7" s="109"/>
      <c r="G7" s="109"/>
      <c r="H7" s="109"/>
      <c r="I7" s="109"/>
      <c r="J7" s="109"/>
    </row>
    <row r="8" spans="1:10" ht="18.600000000000001" customHeight="1" x14ac:dyDescent="0.15">
      <c r="A8" s="8"/>
      <c r="B8" s="8"/>
      <c r="C8" s="8"/>
      <c r="D8" s="8"/>
      <c r="E8" s="110" t="str">
        <f>IF('計画書5-1a'!B3="","",'計画書5-1a'!B3)</f>
        <v/>
      </c>
      <c r="F8" s="110"/>
      <c r="G8" s="110"/>
      <c r="H8" s="110"/>
      <c r="I8" s="110"/>
      <c r="J8" s="110"/>
    </row>
    <row r="9" spans="1:10" ht="18.600000000000001" customHeight="1" x14ac:dyDescent="0.15">
      <c r="A9" s="8"/>
      <c r="B9" s="8"/>
      <c r="C9" s="8"/>
      <c r="D9" s="8"/>
      <c r="E9" s="110" t="str">
        <f>IF('計画書5-1a'!B3='計画書5-1a'!B7,"",'計画書5-1a'!B7)</f>
        <v/>
      </c>
      <c r="F9" s="110"/>
      <c r="G9" s="110"/>
      <c r="H9" s="110"/>
      <c r="I9" s="110"/>
      <c r="J9" s="110"/>
    </row>
    <row r="10" spans="1:10" ht="18.600000000000001" customHeight="1" x14ac:dyDescent="0.15">
      <c r="A10" s="8"/>
      <c r="B10" s="8"/>
      <c r="C10" s="8"/>
      <c r="D10" s="8"/>
      <c r="E10" s="106" t="str">
        <f>'計画書5-1a'!B4&amp;"　　"&amp;'計画書5-1a'!B5</f>
        <v>　　</v>
      </c>
      <c r="F10" s="106"/>
      <c r="G10" s="106"/>
      <c r="H10" s="106"/>
      <c r="I10" s="106"/>
      <c r="J10" s="106"/>
    </row>
    <row r="11" spans="1:10" ht="18.600000000000001" customHeight="1" x14ac:dyDescent="0.15">
      <c r="A11" s="8"/>
      <c r="B11" s="8"/>
      <c r="C11" s="8"/>
      <c r="D11" s="8"/>
      <c r="E11" s="39"/>
      <c r="F11" s="39"/>
      <c r="G11" s="39"/>
      <c r="H11" s="39"/>
      <c r="I11" s="39"/>
      <c r="J11" s="39"/>
    </row>
    <row r="12" spans="1:10" ht="18.600000000000001" customHeight="1" x14ac:dyDescent="0.15">
      <c r="A12" s="8"/>
      <c r="B12" s="8"/>
      <c r="C12" s="8"/>
      <c r="D12" s="8"/>
      <c r="E12" s="39"/>
      <c r="F12" s="39"/>
      <c r="G12" s="39"/>
      <c r="H12" s="39"/>
      <c r="I12" s="39"/>
      <c r="J12" s="39"/>
    </row>
    <row r="13" spans="1:10" ht="34.15" customHeight="1" x14ac:dyDescent="0.15">
      <c r="A13" s="109" t="s">
        <v>134</v>
      </c>
      <c r="B13" s="106"/>
      <c r="C13" s="106"/>
      <c r="D13" s="106"/>
      <c r="E13" s="106"/>
      <c r="F13" s="106"/>
      <c r="G13" s="106"/>
      <c r="H13" s="106"/>
      <c r="I13" s="106"/>
      <c r="J13" s="106"/>
    </row>
    <row r="14" spans="1:10" ht="18.600000000000001" customHeight="1" x14ac:dyDescent="0.15">
      <c r="A14" s="111"/>
      <c r="B14" s="111"/>
      <c r="C14" s="111"/>
      <c r="D14" s="111"/>
      <c r="E14" s="111"/>
      <c r="F14" s="111"/>
      <c r="G14" s="111"/>
      <c r="H14" s="111"/>
      <c r="I14" s="111"/>
      <c r="J14" s="111"/>
    </row>
    <row r="15" spans="1:10" ht="18.600000000000001" customHeight="1" x14ac:dyDescent="0.15">
      <c r="A15" s="8" t="s">
        <v>75</v>
      </c>
      <c r="B15" s="8"/>
      <c r="C15" s="8"/>
      <c r="D15" s="8"/>
      <c r="E15" s="8"/>
      <c r="F15" s="8"/>
      <c r="G15" s="8"/>
      <c r="H15" s="8"/>
      <c r="I15" s="8"/>
      <c r="J15" s="8"/>
    </row>
    <row r="16" spans="1:10" ht="18.600000000000001" customHeight="1" x14ac:dyDescent="0.15">
      <c r="A16" s="22" t="s">
        <v>76</v>
      </c>
      <c r="B16" s="8"/>
      <c r="C16" s="8"/>
      <c r="D16" s="8"/>
      <c r="E16" s="8"/>
      <c r="F16" s="8"/>
      <c r="G16" s="8"/>
      <c r="H16" s="8"/>
      <c r="I16" s="8"/>
      <c r="J16" s="8"/>
    </row>
    <row r="17" spans="1:11" ht="18.600000000000001" customHeight="1" x14ac:dyDescent="0.15">
      <c r="A17" s="8" t="s">
        <v>77</v>
      </c>
      <c r="B17" s="8"/>
      <c r="C17" s="8"/>
      <c r="D17" s="8"/>
      <c r="E17" s="8"/>
      <c r="F17" s="8"/>
      <c r="G17" s="8"/>
      <c r="H17" s="8"/>
      <c r="I17" s="8"/>
      <c r="J17" s="8"/>
    </row>
    <row r="18" spans="1:11" ht="18.600000000000001" customHeight="1" x14ac:dyDescent="0.15">
      <c r="A18" s="8" t="s">
        <v>78</v>
      </c>
      <c r="B18" s="8"/>
      <c r="C18" s="8"/>
      <c r="D18" s="8"/>
      <c r="E18" s="8"/>
      <c r="F18" s="8"/>
      <c r="G18" s="8"/>
      <c r="H18" s="8"/>
      <c r="I18" s="8"/>
      <c r="J18" s="8"/>
    </row>
    <row r="19" spans="1:11" ht="18.600000000000001" customHeight="1" x14ac:dyDescent="0.15">
      <c r="A19" s="8" t="str">
        <f>"　　　事業名："&amp;'計画書5-1a'!B1</f>
        <v>　　　事業名：</v>
      </c>
      <c r="B19" s="8"/>
      <c r="C19" s="8"/>
      <c r="D19" s="8"/>
      <c r="E19" s="8"/>
      <c r="F19" s="8"/>
      <c r="G19" s="8"/>
      <c r="H19" s="8"/>
      <c r="I19" s="8"/>
      <c r="J19" s="8"/>
    </row>
    <row r="20" spans="1:11" ht="18.600000000000001" customHeight="1" x14ac:dyDescent="0.15">
      <c r="A20" s="8" t="s">
        <v>79</v>
      </c>
      <c r="B20" s="8"/>
      <c r="C20" s="8"/>
      <c r="D20" s="8"/>
      <c r="E20" s="8"/>
      <c r="F20" s="8"/>
      <c r="G20" s="8"/>
      <c r="H20" s="8"/>
      <c r="I20" s="8"/>
      <c r="J20" s="8"/>
    </row>
    <row r="21" spans="1:11" ht="18.600000000000001" customHeight="1" x14ac:dyDescent="0.15">
      <c r="A21" s="8" t="s">
        <v>80</v>
      </c>
      <c r="B21" s="8"/>
      <c r="C21" s="8"/>
      <c r="D21" s="8"/>
      <c r="E21" s="8"/>
      <c r="F21" s="8"/>
      <c r="G21" s="8"/>
      <c r="H21" s="8"/>
      <c r="I21" s="8"/>
      <c r="J21" s="8"/>
    </row>
    <row r="22" spans="1:11" ht="18.600000000000001" customHeight="1" x14ac:dyDescent="0.15">
      <c r="A22" s="8" t="s">
        <v>81</v>
      </c>
      <c r="B22" s="8"/>
      <c r="C22" s="8"/>
      <c r="D22" s="8"/>
      <c r="E22" s="8"/>
      <c r="F22" s="8"/>
      <c r="G22" s="8"/>
      <c r="H22" s="8"/>
      <c r="I22" s="8"/>
      <c r="J22" s="8"/>
    </row>
    <row r="23" spans="1:11" ht="18.600000000000001" customHeight="1" x14ac:dyDescent="0.15">
      <c r="A23" s="120" t="s">
        <v>87</v>
      </c>
      <c r="B23" s="120"/>
      <c r="C23" s="120"/>
      <c r="D23" s="120"/>
      <c r="E23" s="120"/>
      <c r="F23" s="120"/>
      <c r="G23" s="120"/>
      <c r="H23" s="120"/>
      <c r="I23" s="120"/>
      <c r="J23" s="120"/>
      <c r="K23" s="41" t="s">
        <v>89</v>
      </c>
    </row>
    <row r="24" spans="1:11" ht="18.600000000000001" customHeight="1" x14ac:dyDescent="0.15">
      <c r="A24" s="120" t="s">
        <v>86</v>
      </c>
      <c r="B24" s="120"/>
      <c r="C24" s="120"/>
      <c r="D24" s="120"/>
      <c r="E24" s="120"/>
      <c r="F24" s="120"/>
      <c r="G24" s="120"/>
      <c r="H24" s="120"/>
      <c r="I24" s="120"/>
      <c r="J24" s="120"/>
      <c r="K24" s="42" t="s">
        <v>89</v>
      </c>
    </row>
    <row r="25" spans="1:11" ht="18.600000000000001" customHeight="1" x14ac:dyDescent="0.15">
      <c r="A25" s="120" t="s">
        <v>84</v>
      </c>
      <c r="B25" s="120"/>
      <c r="C25" s="120"/>
      <c r="D25" s="120"/>
      <c r="E25" s="120"/>
      <c r="F25" s="120"/>
      <c r="G25" s="120"/>
      <c r="H25" s="120"/>
      <c r="I25" s="120"/>
      <c r="J25" s="120"/>
      <c r="K25" s="42" t="s">
        <v>89</v>
      </c>
    </row>
    <row r="26" spans="1:11" ht="18.600000000000001" customHeight="1" x14ac:dyDescent="0.15">
      <c r="A26" s="120" t="s">
        <v>88</v>
      </c>
      <c r="B26" s="120"/>
      <c r="C26" s="120"/>
      <c r="D26" s="120"/>
      <c r="E26" s="120"/>
      <c r="F26" s="120"/>
      <c r="G26" s="120"/>
      <c r="H26" s="120"/>
      <c r="I26" s="120"/>
      <c r="J26" s="120"/>
      <c r="K26" s="42" t="s">
        <v>89</v>
      </c>
    </row>
    <row r="27" spans="1:11" ht="18.600000000000001" customHeight="1" x14ac:dyDescent="0.15">
      <c r="A27" s="120" t="s">
        <v>85</v>
      </c>
      <c r="B27" s="120"/>
      <c r="C27" s="120"/>
      <c r="D27" s="120"/>
      <c r="E27" s="120"/>
      <c r="F27" s="120"/>
      <c r="G27" s="120"/>
      <c r="H27" s="120"/>
      <c r="I27" s="120"/>
      <c r="J27" s="120"/>
      <c r="K27" s="42" t="s">
        <v>89</v>
      </c>
    </row>
    <row r="28" spans="1:11" ht="18.600000000000001" customHeight="1" x14ac:dyDescent="0.15">
      <c r="A28" s="8" t="s">
        <v>82</v>
      </c>
      <c r="B28" s="8"/>
      <c r="C28" s="8"/>
      <c r="D28" s="8"/>
      <c r="E28" s="8"/>
      <c r="F28" s="8"/>
      <c r="G28" s="8"/>
      <c r="H28" s="8"/>
      <c r="I28" s="8"/>
      <c r="J28" s="8"/>
    </row>
    <row r="29" spans="1:11" ht="18.600000000000001" customHeight="1" x14ac:dyDescent="0.15">
      <c r="A29" s="8" t="s">
        <v>83</v>
      </c>
      <c r="B29" s="8"/>
      <c r="C29" s="8"/>
      <c r="D29" s="8"/>
      <c r="E29" s="8"/>
      <c r="F29" s="8"/>
      <c r="G29" s="8"/>
      <c r="H29" s="8"/>
      <c r="I29" s="8"/>
      <c r="J29" s="8"/>
    </row>
    <row r="30" spans="1:11" ht="18.600000000000001" customHeight="1" x14ac:dyDescent="0.15">
      <c r="A30" s="8"/>
      <c r="B30" s="8"/>
      <c r="C30" s="8"/>
      <c r="D30" s="8"/>
      <c r="E30" s="8"/>
      <c r="F30" s="8"/>
      <c r="G30" s="8"/>
      <c r="H30" s="8"/>
      <c r="I30" s="8"/>
      <c r="J30" s="8"/>
    </row>
    <row r="31" spans="1:11" ht="18.600000000000001" customHeight="1" x14ac:dyDescent="0.15">
      <c r="A31" s="8"/>
      <c r="B31" s="8"/>
      <c r="C31" s="8"/>
      <c r="D31" s="8"/>
      <c r="E31" s="8"/>
      <c r="F31" s="8"/>
      <c r="G31" s="8"/>
      <c r="H31" s="8"/>
      <c r="I31" s="8"/>
      <c r="J31" s="8"/>
    </row>
    <row r="32" spans="1:11" ht="15.6" customHeight="1" x14ac:dyDescent="0.15">
      <c r="A32" s="8"/>
      <c r="B32" s="8"/>
      <c r="C32" s="8"/>
      <c r="D32" s="8"/>
      <c r="E32" s="8"/>
      <c r="F32" s="8"/>
      <c r="G32" s="8"/>
      <c r="H32" s="8"/>
      <c r="I32" s="8"/>
      <c r="J32" s="8"/>
    </row>
    <row r="33" spans="1:10" ht="15.6" customHeight="1" x14ac:dyDescent="0.15">
      <c r="A33" s="8"/>
      <c r="B33" s="8"/>
      <c r="C33" s="8"/>
      <c r="D33" s="8"/>
      <c r="E33" s="8"/>
      <c r="F33" s="8"/>
      <c r="G33" s="8"/>
      <c r="H33" s="8"/>
      <c r="I33" s="8"/>
      <c r="J33" s="8"/>
    </row>
    <row r="34" spans="1:10" ht="15.6" customHeight="1" x14ac:dyDescent="0.15">
      <c r="A34" s="8"/>
      <c r="B34" s="8"/>
      <c r="C34" s="8"/>
      <c r="D34" s="8"/>
      <c r="E34" s="8"/>
      <c r="F34" s="8"/>
      <c r="G34" s="8"/>
      <c r="H34" s="8"/>
      <c r="I34" s="8"/>
      <c r="J34" s="8"/>
    </row>
    <row r="35" spans="1:10" ht="15.6" customHeight="1" x14ac:dyDescent="0.15">
      <c r="A35" s="8"/>
      <c r="B35" s="8"/>
      <c r="C35" s="8"/>
      <c r="D35" s="8"/>
      <c r="E35" s="8"/>
      <c r="F35" s="8"/>
      <c r="G35" s="8"/>
      <c r="H35" s="8"/>
      <c r="I35" s="8"/>
      <c r="J35" s="8"/>
    </row>
    <row r="36" spans="1:10" ht="15.6" customHeight="1" x14ac:dyDescent="0.15">
      <c r="A36" s="8"/>
      <c r="B36" s="8"/>
      <c r="C36" s="8"/>
      <c r="D36" s="8"/>
      <c r="E36" s="8"/>
      <c r="F36" s="8"/>
      <c r="G36" s="8"/>
      <c r="H36" s="8"/>
      <c r="I36" s="8"/>
      <c r="J36" s="8"/>
    </row>
    <row r="37" spans="1:10" ht="15.6" customHeight="1" x14ac:dyDescent="0.15">
      <c r="A37" s="8"/>
      <c r="B37" s="8"/>
      <c r="C37" s="8"/>
      <c r="D37" s="8"/>
      <c r="E37" s="8"/>
      <c r="F37" s="8"/>
      <c r="G37" s="8"/>
      <c r="H37" s="8"/>
      <c r="I37" s="8"/>
      <c r="J37" s="8"/>
    </row>
    <row r="38" spans="1:10" ht="15.6" customHeight="1" x14ac:dyDescent="0.15">
      <c r="A38" s="8"/>
      <c r="B38" s="8"/>
      <c r="C38" s="8"/>
      <c r="D38" s="8"/>
      <c r="E38" s="8"/>
      <c r="F38" s="8"/>
      <c r="G38" s="8"/>
      <c r="H38" s="8"/>
      <c r="I38" s="8"/>
      <c r="J38" s="8"/>
    </row>
    <row r="39" spans="1:10" ht="15.6" customHeight="1" x14ac:dyDescent="0.15">
      <c r="A39" s="8"/>
      <c r="B39" s="8"/>
      <c r="C39" s="8"/>
      <c r="D39" s="8"/>
      <c r="E39" s="8"/>
      <c r="F39" s="8"/>
      <c r="G39" s="8"/>
      <c r="H39" s="8"/>
      <c r="I39" s="8"/>
      <c r="J39" s="8"/>
    </row>
    <row r="40" spans="1:10" ht="15.6" customHeight="1" x14ac:dyDescent="0.15">
      <c r="A40" s="8"/>
      <c r="B40" s="8"/>
      <c r="C40" s="8"/>
      <c r="D40" s="8"/>
      <c r="E40" s="8"/>
      <c r="F40" s="8"/>
      <c r="G40" s="8"/>
      <c r="H40" s="8"/>
      <c r="I40" s="8"/>
      <c r="J40" s="8"/>
    </row>
    <row r="41" spans="1:10" ht="15.6" customHeight="1" x14ac:dyDescent="0.15">
      <c r="A41" s="8"/>
      <c r="B41" s="8"/>
      <c r="C41" s="8"/>
      <c r="D41" s="8"/>
      <c r="E41" s="8"/>
      <c r="F41" s="8"/>
      <c r="G41" s="8"/>
      <c r="H41" s="8"/>
      <c r="I41" s="8"/>
      <c r="J41" s="8"/>
    </row>
    <row r="42" spans="1:10" ht="15.6" customHeight="1" x14ac:dyDescent="0.15">
      <c r="A42" s="8"/>
      <c r="B42" s="8"/>
      <c r="C42" s="8"/>
      <c r="D42" s="8"/>
      <c r="E42" s="8"/>
      <c r="F42" s="8"/>
      <c r="G42" s="8"/>
      <c r="H42" s="8"/>
      <c r="I42" s="8"/>
      <c r="J42" s="8"/>
    </row>
    <row r="43" spans="1:10" ht="15.6" customHeight="1" x14ac:dyDescent="0.15">
      <c r="A43" s="8"/>
      <c r="B43" s="8"/>
      <c r="C43" s="8"/>
      <c r="D43" s="8"/>
      <c r="E43" s="8"/>
      <c r="F43" s="8"/>
      <c r="G43" s="8"/>
      <c r="H43" s="8"/>
      <c r="I43" s="8"/>
      <c r="J43" s="8"/>
    </row>
    <row r="44" spans="1:10" ht="15.6" customHeight="1" x14ac:dyDescent="0.15">
      <c r="A44" s="8"/>
      <c r="B44" s="8"/>
      <c r="C44" s="8"/>
      <c r="D44" s="8"/>
      <c r="E44" s="8"/>
      <c r="F44" s="8"/>
      <c r="G44" s="8"/>
      <c r="H44" s="8"/>
      <c r="I44" s="8"/>
      <c r="J44" s="8"/>
    </row>
    <row r="45" spans="1:10" ht="15.6" customHeight="1" x14ac:dyDescent="0.15">
      <c r="A45" s="8"/>
      <c r="B45" s="8"/>
      <c r="C45" s="8"/>
      <c r="D45" s="8"/>
      <c r="E45" s="8"/>
      <c r="F45" s="8"/>
      <c r="G45" s="8"/>
      <c r="H45" s="8"/>
      <c r="I45" s="8"/>
      <c r="J45" s="8"/>
    </row>
    <row r="46" spans="1:10" ht="15.6" customHeight="1" x14ac:dyDescent="0.15">
      <c r="A46" s="8"/>
      <c r="B46" s="8"/>
      <c r="C46" s="8"/>
      <c r="D46" s="8"/>
      <c r="E46" s="8"/>
      <c r="F46" s="8"/>
      <c r="G46" s="8"/>
      <c r="H46" s="8"/>
      <c r="I46" s="8"/>
      <c r="J46" s="8"/>
    </row>
    <row r="47" spans="1:10" ht="15.6" customHeight="1" x14ac:dyDescent="0.15">
      <c r="A47" s="8"/>
      <c r="B47" s="8"/>
      <c r="C47" s="8"/>
      <c r="D47" s="8"/>
      <c r="E47" s="8"/>
      <c r="F47" s="8"/>
      <c r="G47" s="8"/>
      <c r="H47" s="8"/>
      <c r="I47" s="8"/>
      <c r="J47" s="8"/>
    </row>
    <row r="48" spans="1:10" ht="15.6" customHeight="1" x14ac:dyDescent="0.15">
      <c r="A48" s="8"/>
      <c r="B48" s="8"/>
      <c r="C48" s="8"/>
      <c r="D48" s="8"/>
      <c r="E48" s="8"/>
      <c r="F48" s="8"/>
      <c r="G48" s="8"/>
      <c r="H48" s="8"/>
      <c r="I48" s="8"/>
      <c r="J48" s="8"/>
    </row>
    <row r="49" spans="1:10" ht="15.6" customHeight="1" x14ac:dyDescent="0.15">
      <c r="A49" s="8"/>
      <c r="B49" s="8"/>
      <c r="C49" s="8"/>
      <c r="D49" s="8"/>
      <c r="E49" s="8"/>
      <c r="F49" s="8"/>
      <c r="G49" s="8"/>
      <c r="H49" s="8"/>
      <c r="I49" s="8"/>
      <c r="J49" s="8"/>
    </row>
    <row r="50" spans="1:10" ht="15.6" customHeight="1" x14ac:dyDescent="0.15">
      <c r="A50" s="8"/>
      <c r="B50" s="8"/>
      <c r="C50" s="8"/>
      <c r="D50" s="8"/>
      <c r="E50" s="8"/>
      <c r="F50" s="8"/>
      <c r="G50" s="8"/>
      <c r="H50" s="8"/>
      <c r="I50" s="8"/>
      <c r="J50" s="8"/>
    </row>
    <row r="51" spans="1:10" x14ac:dyDescent="0.15">
      <c r="A51" s="8"/>
      <c r="B51" s="8"/>
      <c r="C51" s="8"/>
      <c r="D51" s="8"/>
      <c r="E51" s="8"/>
      <c r="F51" s="8"/>
      <c r="G51" s="8"/>
      <c r="H51" s="8"/>
      <c r="I51" s="8"/>
      <c r="J51" s="8"/>
    </row>
    <row r="52" spans="1:10" x14ac:dyDescent="0.15">
      <c r="A52" s="8"/>
      <c r="B52" s="8"/>
      <c r="C52" s="8"/>
      <c r="D52" s="8"/>
      <c r="E52" s="8"/>
      <c r="F52" s="8"/>
      <c r="G52" s="8"/>
      <c r="H52" s="8"/>
      <c r="I52" s="8"/>
      <c r="J52" s="8"/>
    </row>
    <row r="53" spans="1:10" x14ac:dyDescent="0.15">
      <c r="A53" s="8"/>
      <c r="B53" s="8"/>
      <c r="C53" s="8"/>
      <c r="D53" s="8"/>
      <c r="E53" s="8"/>
      <c r="F53" s="8"/>
      <c r="G53" s="8"/>
      <c r="H53" s="8"/>
      <c r="I53" s="8"/>
      <c r="J53" s="8"/>
    </row>
    <row r="54" spans="1:10" x14ac:dyDescent="0.15">
      <c r="A54" s="8"/>
      <c r="B54" s="8"/>
      <c r="C54" s="8"/>
      <c r="D54" s="8"/>
      <c r="E54" s="8"/>
      <c r="F54" s="8"/>
      <c r="G54" s="8"/>
      <c r="H54" s="8"/>
      <c r="I54" s="8"/>
      <c r="J54" s="8"/>
    </row>
  </sheetData>
  <sheetProtection sheet="1" objects="1" scenarios="1"/>
  <mergeCells count="13">
    <mergeCell ref="A27:J27"/>
    <mergeCell ref="A26:J26"/>
    <mergeCell ref="A25:J25"/>
    <mergeCell ref="A24:J24"/>
    <mergeCell ref="A23:J23"/>
    <mergeCell ref="A13:J13"/>
    <mergeCell ref="A14:J14"/>
    <mergeCell ref="I2:J2"/>
    <mergeCell ref="I3:J3"/>
    <mergeCell ref="E7:J7"/>
    <mergeCell ref="E8:J8"/>
    <mergeCell ref="E9:J9"/>
    <mergeCell ref="E10:J10"/>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scale="99" fitToHeight="0" orientation="portrait" blackAndWhite="1"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'計画書5-1a'!$B$14=""</xm:f>
            <x14:dxf>
              <font>
                <strike/>
              </font>
            </x14:dxf>
          </x14:cfRule>
          <xm:sqref>B20:J20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70" zoomScaleSheetLayoutView="100" workbookViewId="0">
      <selection activeCell="B9" sqref="B9:C9"/>
    </sheetView>
  </sheetViews>
  <sheetFormatPr defaultRowHeight="13.5" x14ac:dyDescent="0.15"/>
  <sheetData>
    <row r="1" spans="1:9" x14ac:dyDescent="0.15">
      <c r="A1" s="121" t="s">
        <v>135</v>
      </c>
      <c r="B1" s="121"/>
      <c r="C1" s="121"/>
      <c r="D1" s="121"/>
      <c r="E1" s="121"/>
      <c r="F1" s="121"/>
      <c r="G1" s="121"/>
      <c r="H1" s="121"/>
      <c r="I1" s="121"/>
    </row>
    <row r="2" spans="1:9" x14ac:dyDescent="0.15">
      <c r="A2" s="121"/>
      <c r="B2" s="121"/>
      <c r="C2" s="121"/>
      <c r="D2" s="121"/>
      <c r="E2" s="121"/>
      <c r="F2" s="121"/>
      <c r="G2" s="121"/>
      <c r="H2" s="121"/>
      <c r="I2" s="121"/>
    </row>
    <row r="3" spans="1:9" x14ac:dyDescent="0.15">
      <c r="A3" s="121"/>
      <c r="B3" s="121"/>
      <c r="C3" s="121"/>
      <c r="D3" s="121"/>
      <c r="E3" s="121"/>
      <c r="F3" s="121"/>
      <c r="G3" s="121"/>
      <c r="H3" s="121"/>
      <c r="I3" s="121"/>
    </row>
    <row r="5" spans="1:9" ht="13.5" customHeight="1" x14ac:dyDescent="0.15">
      <c r="A5" s="122" t="s">
        <v>139</v>
      </c>
      <c r="B5" s="123"/>
      <c r="C5" s="123"/>
      <c r="D5" s="123"/>
      <c r="E5" s="123"/>
      <c r="F5" s="123"/>
      <c r="G5" s="123"/>
      <c r="H5" s="123"/>
      <c r="I5" s="123"/>
    </row>
    <row r="6" spans="1:9" x14ac:dyDescent="0.15">
      <c r="A6" s="123"/>
      <c r="B6" s="123"/>
      <c r="C6" s="123"/>
      <c r="D6" s="123"/>
      <c r="E6" s="123"/>
      <c r="F6" s="123"/>
      <c r="G6" s="123"/>
      <c r="H6" s="123"/>
      <c r="I6" s="123"/>
    </row>
    <row r="7" spans="1:9" x14ac:dyDescent="0.15">
      <c r="A7" s="123"/>
      <c r="B7" s="123"/>
      <c r="C7" s="123"/>
      <c r="D7" s="123"/>
      <c r="E7" s="123"/>
      <c r="F7" s="123"/>
      <c r="G7" s="123"/>
      <c r="H7" s="123"/>
      <c r="I7" s="123"/>
    </row>
    <row r="9" spans="1:9" x14ac:dyDescent="0.15">
      <c r="B9" s="127" t="str">
        <f>IF('計画書5-1a'!B13="","令和　年　月　日",'計画書5-1a'!B13)</f>
        <v>令和　年　月　日</v>
      </c>
      <c r="C9" s="127"/>
    </row>
    <row r="10" spans="1:9" x14ac:dyDescent="0.15">
      <c r="E10" t="s">
        <v>136</v>
      </c>
    </row>
    <row r="11" spans="1:9" x14ac:dyDescent="0.15">
      <c r="E11" s="124" t="str">
        <f>IF('計画書5-1a'!B8="","",'計画書5-1a'!B8)</f>
        <v/>
      </c>
      <c r="F11" s="124"/>
      <c r="G11" s="124"/>
      <c r="H11" s="124"/>
      <c r="I11" s="124"/>
    </row>
    <row r="12" spans="1:9" x14ac:dyDescent="0.15">
      <c r="E12" s="124"/>
      <c r="F12" s="124"/>
      <c r="G12" s="124"/>
      <c r="H12" s="124"/>
      <c r="I12" s="124"/>
    </row>
    <row r="13" spans="1:9" x14ac:dyDescent="0.15">
      <c r="E13" s="124" t="str">
        <f>IF('計画書5-1a'!B3="","",'計画書5-1a'!B3)</f>
        <v/>
      </c>
      <c r="F13" s="124"/>
      <c r="G13" s="124"/>
      <c r="H13" s="124"/>
      <c r="I13" s="124"/>
    </row>
    <row r="14" spans="1:9" x14ac:dyDescent="0.15">
      <c r="E14" s="124" t="str">
        <f>IF('計画書5-1a'!B3='計画書5-1a'!B7,"",'計画書5-1a'!B7)</f>
        <v/>
      </c>
      <c r="F14" s="124"/>
      <c r="G14" s="124"/>
      <c r="H14" s="124"/>
      <c r="I14" s="124"/>
    </row>
    <row r="15" spans="1:9" x14ac:dyDescent="0.15">
      <c r="E15" s="124" t="str">
        <f>'計画書5-1a'!B4&amp;"　　"&amp;'計画書5-1a'!B5</f>
        <v>　　</v>
      </c>
      <c r="F15" s="124"/>
      <c r="G15" s="124"/>
      <c r="H15" s="124"/>
      <c r="I15" s="124"/>
    </row>
    <row r="16" spans="1:9" x14ac:dyDescent="0.15">
      <c r="A16" s="8"/>
      <c r="B16" s="8"/>
      <c r="C16" s="8"/>
      <c r="D16" s="8"/>
      <c r="E16" s="85"/>
      <c r="F16" s="85"/>
      <c r="G16" s="85"/>
      <c r="H16" s="85"/>
      <c r="I16" s="85"/>
    </row>
    <row r="17" spans="1:9" x14ac:dyDescent="0.15">
      <c r="A17" s="8"/>
      <c r="B17" s="8"/>
      <c r="C17" s="8"/>
      <c r="D17" s="8"/>
      <c r="E17" s="85"/>
      <c r="F17" s="85"/>
      <c r="G17" s="85"/>
      <c r="H17" s="85"/>
      <c r="I17" s="85"/>
    </row>
    <row r="18" spans="1:9" x14ac:dyDescent="0.15">
      <c r="A18" s="8"/>
      <c r="B18" s="8"/>
      <c r="C18" s="8"/>
      <c r="D18" s="8"/>
      <c r="E18" s="85"/>
      <c r="F18" s="85"/>
      <c r="G18" s="85"/>
      <c r="H18" s="85"/>
      <c r="I18" s="85"/>
    </row>
    <row r="19" spans="1:9" x14ac:dyDescent="0.15">
      <c r="A19" s="8"/>
      <c r="B19" s="8"/>
      <c r="C19" s="8"/>
      <c r="D19" s="8"/>
      <c r="E19" s="8"/>
      <c r="F19" s="8"/>
      <c r="G19" s="8"/>
      <c r="H19" s="8"/>
      <c r="I19" s="8"/>
    </row>
    <row r="20" spans="1:9" x14ac:dyDescent="0.15">
      <c r="A20" s="125" t="s">
        <v>140</v>
      </c>
      <c r="B20" s="125"/>
      <c r="C20" s="125"/>
      <c r="D20" s="125"/>
      <c r="E20" s="125"/>
      <c r="F20" s="125"/>
      <c r="G20" s="125"/>
      <c r="H20" s="125"/>
      <c r="I20" s="125"/>
    </row>
    <row r="21" spans="1:9" ht="214.5" customHeight="1" x14ac:dyDescent="0.15">
      <c r="A21" s="126" t="s">
        <v>141</v>
      </c>
      <c r="B21" s="126"/>
      <c r="C21" s="126"/>
      <c r="D21" s="126"/>
      <c r="E21" s="126"/>
      <c r="F21" s="126"/>
      <c r="G21" s="126"/>
      <c r="H21" s="126"/>
      <c r="I21" s="126"/>
    </row>
    <row r="22" spans="1:9" x14ac:dyDescent="0.15">
      <c r="A22" s="125" t="s">
        <v>142</v>
      </c>
      <c r="B22" s="125"/>
      <c r="C22" s="125"/>
      <c r="D22" s="125"/>
      <c r="E22" s="125"/>
      <c r="F22" s="125"/>
      <c r="G22" s="125"/>
      <c r="H22" s="125"/>
      <c r="I22" s="125"/>
    </row>
    <row r="23" spans="1:9" ht="67.5" customHeight="1" x14ac:dyDescent="0.15">
      <c r="A23" s="126" t="s">
        <v>143</v>
      </c>
      <c r="B23" s="126"/>
      <c r="C23" s="126"/>
      <c r="D23" s="126"/>
      <c r="E23" s="126"/>
      <c r="F23" s="126"/>
      <c r="G23" s="126"/>
      <c r="H23" s="126"/>
      <c r="I23" s="126"/>
    </row>
  </sheetData>
  <sheetProtection sheet="1" objects="1" scenarios="1"/>
  <mergeCells count="11">
    <mergeCell ref="E15:I15"/>
    <mergeCell ref="A20:I20"/>
    <mergeCell ref="A21:I21"/>
    <mergeCell ref="A22:I22"/>
    <mergeCell ref="A23:I23"/>
    <mergeCell ref="A1:I3"/>
    <mergeCell ref="A5:I7"/>
    <mergeCell ref="E11:I12"/>
    <mergeCell ref="E13:I13"/>
    <mergeCell ref="E14:I14"/>
    <mergeCell ref="B9:C9"/>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チェックリスト</vt:lpstr>
      <vt:lpstr>計画書5-1a</vt:lpstr>
      <vt:lpstr>計画書5-1b</vt:lpstr>
      <vt:lpstr>計画書5-2</vt:lpstr>
      <vt:lpstr>様式第1号</vt:lpstr>
      <vt:lpstr>様式第3号</vt:lpstr>
      <vt:lpstr>様式第3号別紙</vt:lpstr>
      <vt:lpstr>様式第4号</vt:lpstr>
      <vt:lpstr>確認書</vt:lpstr>
      <vt:lpstr>チェックリスト!Print_Area</vt:lpstr>
      <vt:lpstr>確認書!Print_Area</vt:lpstr>
      <vt:lpstr>'計画書5-1a'!Print_Area</vt:lpstr>
      <vt:lpstr>'計画書5-1b'!Print_Area</vt:lpstr>
      <vt:lpstr>'計画書5-2'!Print_Area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000829</cp:lastModifiedBy>
  <cp:lastPrinted>2023-06-14T01:47:21Z</cp:lastPrinted>
  <dcterms:created xsi:type="dcterms:W3CDTF">2009-08-28T07:16:53Z</dcterms:created>
  <dcterms:modified xsi:type="dcterms:W3CDTF">2023-06-26T04:11:21Z</dcterms:modified>
</cp:coreProperties>
</file>