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6"/>
  </bookViews>
  <sheets>
    <sheet name="様式（記載例）" sheetId="2" r:id="rId1"/>
  </sheets>
  <definedNames>
    <definedName name="_xlnm.Print_Area" localSheetId="0">'様式（記載例）'!$A$1:$AB$36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C15" i="2" l="1"/>
  <c r="X28" i="2" l="1"/>
  <c r="F19" i="2"/>
  <c r="AD22" i="2" l="1"/>
  <c r="AD23" i="2"/>
  <c r="AD24" i="2"/>
  <c r="R22" i="2" l="1"/>
  <c r="M22" i="2"/>
  <c r="R14" i="2"/>
  <c r="V11" i="2" l="1"/>
  <c r="H11" i="2" s="1"/>
  <c r="P28" i="2" s="1"/>
  <c r="H28" i="2" s="1"/>
</calcChain>
</file>

<file path=xl/comments1.xml><?xml version="1.0" encoding="utf-8"?>
<comments xmlns="http://schemas.openxmlformats.org/spreadsheetml/2006/main">
  <authors>
    <author>作成者</author>
  </authors>
  <commentList>
    <comment ref="H1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数式が入っています</t>
        </r>
      </text>
    </comment>
    <comment ref="V11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参照先　＝Ｃ１５
　→　肥料コスト上昇分（Ａ）の計算値が入力されます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当年の肥料費をここに入力してください。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自動計算されます。</t>
        </r>
      </text>
    </comment>
    <comment ref="R1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参照先　＝Ｋ14　が入力されています。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R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P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＝Ｈ１１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①標準の調整額による算出「F19}を参照して記載されます。
②その他の算出による調整額の場合は
参照先に「O25」を選択してください。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<sst xmlns="http://schemas.openxmlformats.org/spreadsheetml/2006/main" count="70" uniqueCount="50">
  <si>
    <t>業務方法書　様式Ｂ</t>
    <phoneticPr fontId="1"/>
  </si>
  <si>
    <t>肥料価格高騰対策事業支援金申込書</t>
  </si>
  <si>
    <t>（参加農業者→取組実施者）</t>
  </si>
  <si>
    <t>１　支援予定金額</t>
  </si>
  <si>
    <t>（１）本事業における支援予定額</t>
  </si>
  <si>
    <t>支援予定額</t>
  </si>
  <si>
    <t>＝肥料コスト増加分：</t>
  </si>
  <si>
    <t>×0.7</t>
    <phoneticPr fontId="1"/>
  </si>
  <si>
    <t>※価格上昇率：当年と前年の農業物価統計から算出。</t>
  </si>
  <si>
    <t>※0.9：使用量低減率</t>
    <phoneticPr fontId="1"/>
  </si>
  <si>
    <t>（２）市町村補助金による調整額（肥料の上昇分の３割を超えて補助されている場合）</t>
  </si>
  <si>
    <t>①標準の調整額による算出</t>
  </si>
  <si>
    <t>（調整額が負の数の場合の調整額は０）</t>
  </si>
  <si>
    <t>２　添付資料</t>
  </si>
  <si>
    <t>（１）化学肥料低減計画書（業務方法書様式第２号）</t>
  </si>
  <si>
    <t>（３）農産物の販売実績（自給飼料を生産する畜産農家は畜産物の販売実績）を証明する書類</t>
  </si>
  <si>
    <t>（４）農業者自己確認シート（業務方法書様式Ｃ）</t>
  </si>
  <si>
    <t>★</t>
    <phoneticPr fontId="1"/>
  </si>
  <si>
    <t>肥料コスト増加分（Ａ）</t>
    <phoneticPr fontId="1"/>
  </si>
  <si>
    <t>＝</t>
    <phoneticPr fontId="1"/>
  </si>
  <si>
    <t>円</t>
    <rPh sb="0" eb="1">
      <t>エン</t>
    </rPh>
    <phoneticPr fontId="1"/>
  </si>
  <si>
    <t>－</t>
    <phoneticPr fontId="1"/>
  </si>
  <si>
    <t>調整額</t>
    <phoneticPr fontId="1"/>
  </si>
  <si>
    <t>☆</t>
    <phoneticPr fontId="1"/>
  </si>
  <si>
    <t>（①または②のいずれかの額）</t>
    <phoneticPr fontId="1"/>
  </si>
  <si>
    <t>　　　　　　　</t>
    <phoneticPr fontId="1"/>
  </si>
  <si>
    <t>円</t>
    <phoneticPr fontId="1"/>
  </si>
  <si>
    <t>（Ａ）</t>
    <phoneticPr fontId="1"/>
  </si>
  <si>
    <r>
      <t>※</t>
    </r>
    <r>
      <rPr>
        <b/>
        <sz val="14"/>
        <color theme="1"/>
        <rFont val="BIZ UDゴシック"/>
        <family val="3"/>
        <charset val="128"/>
      </rPr>
      <t>支援予定金額</t>
    </r>
    <phoneticPr fontId="1"/>
  </si>
  <si>
    <t>★　</t>
    <phoneticPr fontId="1"/>
  </si>
  <si>
    <t>ー</t>
    <phoneticPr fontId="1"/>
  </si>
  <si>
    <t>（1）本事業における支援予定額</t>
    <phoneticPr fontId="1"/>
  </si>
  <si>
    <t>（2）市町村補助金調整額</t>
    <phoneticPr fontId="1"/>
  </si>
  <si>
    <t xml:space="preserve"> （当年の肥料購入費÷価格上昇率÷0.9）</t>
    <phoneticPr fontId="1"/>
  </si>
  <si>
    <t>当年の肥料購入費</t>
    <phoneticPr fontId="1"/>
  </si>
  <si>
    <r>
      <rPr>
        <sz val="10"/>
        <color theme="1"/>
        <rFont val="BIZ UDゴシック"/>
        <family val="3"/>
        <charset val="128"/>
      </rPr>
      <t>÷価格上昇率÷0.9）×0.3｝</t>
    </r>
    <phoneticPr fontId="1"/>
  </si>
  <si>
    <t xml:space="preserve">市町村補助金額 </t>
    <phoneticPr fontId="1"/>
  </si>
  <si>
    <t>｛（ 当年の肥料費－当年の肥料費÷価格上昇率÷0.9）×0.3｝</t>
    <phoneticPr fontId="1"/>
  </si>
  <si>
    <t>（</t>
    <phoneticPr fontId="1"/>
  </si>
  <si>
    <t>価格上昇率をここに入力</t>
    <rPh sb="0" eb="5">
      <t>カカクジョウショウリツ</t>
    </rPh>
    <rPh sb="9" eb="11">
      <t>ニュウリョク</t>
    </rPh>
    <phoneticPr fontId="1"/>
  </si>
  <si>
    <t>÷価格上昇率÷0.9）</t>
    <phoneticPr fontId="1"/>
  </si>
  <si>
    <t>→</t>
    <phoneticPr fontId="1"/>
  </si>
  <si>
    <t>②その他の算出による調整額</t>
    <phoneticPr fontId="1"/>
  </si>
  <si>
    <t>=</t>
    <phoneticPr fontId="1"/>
  </si>
  <si>
    <t>（５）肥料高騰に係る市町村補助金を受給している場合、その受給を示す書類（交付決定通知
　　の写しなど）</t>
    <phoneticPr fontId="1"/>
  </si>
  <si>
    <t>（２）肥料を発注したことを証明する書類（注文票等）と、参加農業者が肥料費を支払ったこ
　　とを証明する書類（領収書等）または支払い義務が生じていることを示す書類（請求書等）</t>
    <phoneticPr fontId="1"/>
  </si>
  <si>
    <t>｛(</t>
    <phoneticPr fontId="1"/>
  </si>
  <si>
    <r>
      <t>氏名　</t>
    </r>
    <r>
      <rPr>
        <sz val="12"/>
        <color theme="1"/>
        <rFont val="HGP創英角ﾎﾟｯﾌﾟ体"/>
        <family val="3"/>
        <charset val="128"/>
      </rPr>
      <t>岩手　太郎</t>
    </r>
    <rPh sb="3" eb="5">
      <t>イワテ</t>
    </rPh>
    <rPh sb="6" eb="8">
      <t>タロウ</t>
    </rPh>
    <phoneticPr fontId="1"/>
  </si>
  <si>
    <r>
      <t>住所　</t>
    </r>
    <r>
      <rPr>
        <sz val="12"/>
        <color theme="1"/>
        <rFont val="HGP創英角ﾎﾟｯﾌﾟ体"/>
        <family val="3"/>
        <charset val="128"/>
      </rPr>
      <t>○○市○○　□丁目□□番地</t>
    </r>
    <rPh sb="3" eb="6">
      <t>マルマルシ</t>
    </rPh>
    <rPh sb="10" eb="12">
      <t>チョウメ</t>
    </rPh>
    <rPh sb="14" eb="16">
      <t>バンチ</t>
    </rPh>
    <phoneticPr fontId="1"/>
  </si>
  <si>
    <r>
      <t>電話番号　</t>
    </r>
    <r>
      <rPr>
        <sz val="12"/>
        <color theme="1"/>
        <rFont val="HGP創英角ﾎﾟｯﾌﾟ体"/>
        <family val="3"/>
        <charset val="128"/>
      </rPr>
      <t>○○○-○○○-○○○○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</si>
</sst>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#,##0.0_ "/>
    <numFmt numFmtId="181" formatCode="#,##0.0_);[Red]\(#,##0.0\)"/>
  </numFmts>
  <fonts count="2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BIZ UDゴシック"/>
      <family val="3"/>
      <charset val="128"/>
    </font>
    <font>
      <sz val="12"/>
      <color theme="1"/>
      <name val="游ゴシック"/>
      <family val="2"/>
      <scheme val="minor"/>
    </font>
    <font>
      <sz val="10"/>
      <color theme="1"/>
      <name val="BIZ UDゴシック"/>
      <family val="3"/>
      <charset val="128"/>
    </font>
    <font>
      <sz val="9"/>
      <color theme="1"/>
      <name val="游ゴシック"/>
      <family val="2"/>
      <scheme val="minor"/>
    </font>
    <font>
      <sz val="9"/>
      <color theme="1"/>
      <name val="BIZ UD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theme="0"/>
      <name val="游ゴシック"/>
      <family val="2"/>
      <scheme val="minor"/>
    </font>
    <font>
      <b/>
      <sz val="11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2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7" fontId="3" fillId="2" borderId="4" xfId="0" applyNumberFormat="1" applyFont="1" applyFill="1" applyBorder="1" applyAlignment="1">
      <alignment horizontal="left" vertical="center"/>
    </xf>
    <xf numFmtId="0" fontId="8" fillId="0" borderId="0" xfId="0" quotePrefix="1" applyFont="1" applyAlignment="1">
      <alignment horizontal="center" vertical="center"/>
    </xf>
    <xf numFmtId="38" fontId="0" fillId="0" borderId="0" xfId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right" vertical="center"/>
    </xf>
    <xf numFmtId="0" fontId="17" fillId="0" borderId="0" xfId="0" quotePrefix="1" applyFont="1" applyAlignment="1">
      <alignment horizontal="center" vertical="center"/>
    </xf>
    <xf numFmtId="179" fontId="3" fillId="0" borderId="3" xfId="0" applyNumberFormat="1" applyFont="1" applyBorder="1" applyAlignment="1">
      <alignment horizontal="right" vertical="center"/>
    </xf>
    <xf numFmtId="179" fontId="19" fillId="2" borderId="2" xfId="0" applyNumberFormat="1" applyFont="1" applyFill="1" applyBorder="1" applyAlignment="1">
      <alignment horizontal="right" vertical="center"/>
    </xf>
    <xf numFmtId="179" fontId="19" fillId="2" borderId="3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3" xfId="0" applyNumberFormat="1" applyFont="1" applyFill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8" fontId="3" fillId="0" borderId="3" xfId="0" applyNumberFormat="1" applyFont="1" applyBorder="1" applyAlignment="1">
      <alignment horizontal="right" vertical="center"/>
    </xf>
    <xf numFmtId="177" fontId="20" fillId="0" borderId="3" xfId="0" applyNumberFormat="1" applyFont="1" applyBorder="1" applyAlignment="1">
      <alignment horizontal="right" vertical="center"/>
    </xf>
    <xf numFmtId="179" fontId="11" fillId="2" borderId="2" xfId="0" applyNumberFormat="1" applyFont="1" applyFill="1" applyBorder="1" applyAlignment="1">
      <alignment horizontal="right" vertical="center"/>
    </xf>
    <xf numFmtId="179" fontId="11" fillId="2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179" fontId="3" fillId="0" borderId="2" xfId="1" applyNumberFormat="1" applyFont="1" applyBorder="1" applyAlignment="1">
      <alignment horizontal="right" vertical="center"/>
    </xf>
    <xf numFmtId="179" fontId="3" fillId="0" borderId="3" xfId="1" applyNumberFormat="1" applyFont="1" applyBorder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178" fontId="7" fillId="0" borderId="3" xfId="1" applyNumberFormat="1" applyFont="1" applyBorder="1" applyAlignment="1">
      <alignment horizontal="right" vertical="center"/>
    </xf>
    <xf numFmtId="9" fontId="3" fillId="0" borderId="0" xfId="2" applyFont="1" applyAlignment="1">
      <alignment horizontal="left" vertical="top" wrapText="1"/>
    </xf>
    <xf numFmtId="180" fontId="18" fillId="0" borderId="0" xfId="0" applyNumberFormat="1" applyFont="1" applyFill="1" applyAlignment="1">
      <alignment horizontal="center" vertical="center"/>
    </xf>
    <xf numFmtId="181" fontId="3" fillId="0" borderId="3" xfId="0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25</xdr:row>
      <xdr:rowOff>129540</xdr:rowOff>
    </xdr:from>
    <xdr:to>
      <xdr:col>27</xdr:col>
      <xdr:colOff>106680</xdr:colOff>
      <xdr:row>29</xdr:row>
      <xdr:rowOff>144780</xdr:rowOff>
    </xdr:to>
    <xdr:sp macro="" textlink="">
      <xdr:nvSpPr>
        <xdr:cNvPr id="3" name="正方形/長方形 2"/>
        <xdr:cNvSpPr/>
      </xdr:nvSpPr>
      <xdr:spPr>
        <a:xfrm>
          <a:off x="205740" y="5996940"/>
          <a:ext cx="6484620" cy="944880"/>
        </a:xfrm>
        <a:prstGeom prst="rect">
          <a:avLst/>
        </a:prstGeom>
        <a:noFill/>
        <a:ln w="28575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167640</xdr:colOff>
      <xdr:row>11</xdr:row>
      <xdr:rowOff>7620</xdr:rowOff>
    </xdr:from>
    <xdr:to>
      <xdr:col>18</xdr:col>
      <xdr:colOff>220980</xdr:colOff>
      <xdr:row>12</xdr:row>
      <xdr:rowOff>121920</xdr:rowOff>
    </xdr:to>
    <xdr:sp macro="" textlink="">
      <xdr:nvSpPr>
        <xdr:cNvPr id="4" name="テキスト ボックス 3"/>
        <xdr:cNvSpPr txBox="1"/>
      </xdr:nvSpPr>
      <xdr:spPr>
        <a:xfrm>
          <a:off x="1630680" y="2567940"/>
          <a:ext cx="29794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①：このセルに当年の肥料費を入力します。</a:t>
          </a:r>
        </a:p>
      </xdr:txBody>
    </xdr:sp>
    <xdr:clientData/>
  </xdr:twoCellAnchor>
  <xdr:twoCellAnchor>
    <xdr:from>
      <xdr:col>9</xdr:col>
      <xdr:colOff>91440</xdr:colOff>
      <xdr:row>12</xdr:row>
      <xdr:rowOff>22860</xdr:rowOff>
    </xdr:from>
    <xdr:to>
      <xdr:col>10</xdr:col>
      <xdr:colOff>91440</xdr:colOff>
      <xdr:row>13</xdr:row>
      <xdr:rowOff>144780</xdr:rowOff>
    </xdr:to>
    <xdr:cxnSp macro="">
      <xdr:nvCxnSpPr>
        <xdr:cNvPr id="6" name="直線コネクタ 5"/>
        <xdr:cNvCxnSpPr/>
      </xdr:nvCxnSpPr>
      <xdr:spPr>
        <a:xfrm flipH="1" flipV="1">
          <a:off x="2286000" y="2811780"/>
          <a:ext cx="243840" cy="35814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106680</xdr:colOff>
      <xdr:row>14</xdr:row>
      <xdr:rowOff>213360</xdr:rowOff>
    </xdr:from>
    <xdr:to>
      <xdr:col>27</xdr:col>
      <xdr:colOff>220980</xdr:colOff>
      <xdr:row>17</xdr:row>
      <xdr:rowOff>45720</xdr:rowOff>
    </xdr:to>
    <xdr:sp macro="" textlink="">
      <xdr:nvSpPr>
        <xdr:cNvPr id="10" name="テキスト ボックス 9"/>
        <xdr:cNvSpPr txBox="1"/>
      </xdr:nvSpPr>
      <xdr:spPr>
        <a:xfrm>
          <a:off x="4739640" y="3497580"/>
          <a:ext cx="2065020" cy="518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②：当年の肥料費に該当する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セルが自動入力されます。</a:t>
          </a:r>
        </a:p>
      </xdr:txBody>
    </xdr:sp>
    <xdr:clientData/>
  </xdr:twoCellAnchor>
  <xdr:twoCellAnchor>
    <xdr:from>
      <xdr:col>17</xdr:col>
      <xdr:colOff>15240</xdr:colOff>
      <xdr:row>12</xdr:row>
      <xdr:rowOff>228600</xdr:rowOff>
    </xdr:from>
    <xdr:to>
      <xdr:col>18</xdr:col>
      <xdr:colOff>236220</xdr:colOff>
      <xdr:row>14</xdr:row>
      <xdr:rowOff>45720</xdr:rowOff>
    </xdr:to>
    <xdr:sp macro="" textlink="">
      <xdr:nvSpPr>
        <xdr:cNvPr id="11" name="テキスト ボックス 10"/>
        <xdr:cNvSpPr txBox="1"/>
      </xdr:nvSpPr>
      <xdr:spPr>
        <a:xfrm>
          <a:off x="4160520" y="3017520"/>
          <a:ext cx="46482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</a:p>
      </xdr:txBody>
    </xdr:sp>
    <xdr:clientData/>
  </xdr:twoCellAnchor>
  <xdr:twoCellAnchor>
    <xdr:from>
      <xdr:col>11</xdr:col>
      <xdr:colOff>205740</xdr:colOff>
      <xdr:row>20</xdr:row>
      <xdr:rowOff>220980</xdr:rowOff>
    </xdr:from>
    <xdr:to>
      <xdr:col>13</xdr:col>
      <xdr:colOff>182880</xdr:colOff>
      <xdr:row>22</xdr:row>
      <xdr:rowOff>60960</xdr:rowOff>
    </xdr:to>
    <xdr:sp macro="" textlink="">
      <xdr:nvSpPr>
        <xdr:cNvPr id="12" name="テキスト ボックス 11"/>
        <xdr:cNvSpPr txBox="1"/>
      </xdr:nvSpPr>
      <xdr:spPr>
        <a:xfrm>
          <a:off x="2887980" y="4892040"/>
          <a:ext cx="46482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</a:p>
      </xdr:txBody>
    </xdr:sp>
    <xdr:clientData/>
  </xdr:twoCellAnchor>
  <xdr:twoCellAnchor>
    <xdr:from>
      <xdr:col>16</xdr:col>
      <xdr:colOff>205740</xdr:colOff>
      <xdr:row>20</xdr:row>
      <xdr:rowOff>205740</xdr:rowOff>
    </xdr:from>
    <xdr:to>
      <xdr:col>18</xdr:col>
      <xdr:colOff>182880</xdr:colOff>
      <xdr:row>22</xdr:row>
      <xdr:rowOff>45720</xdr:rowOff>
    </xdr:to>
    <xdr:sp macro="" textlink="">
      <xdr:nvSpPr>
        <xdr:cNvPr id="13" name="テキスト ボックス 12"/>
        <xdr:cNvSpPr txBox="1"/>
      </xdr:nvSpPr>
      <xdr:spPr>
        <a:xfrm>
          <a:off x="4107180" y="4876800"/>
          <a:ext cx="46482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</a:p>
      </xdr:txBody>
    </xdr:sp>
    <xdr:clientData/>
  </xdr:twoCellAnchor>
  <xdr:twoCellAnchor>
    <xdr:from>
      <xdr:col>2</xdr:col>
      <xdr:colOff>236220</xdr:colOff>
      <xdr:row>13</xdr:row>
      <xdr:rowOff>228600</xdr:rowOff>
    </xdr:from>
    <xdr:to>
      <xdr:col>4</xdr:col>
      <xdr:colOff>213360</xdr:colOff>
      <xdr:row>15</xdr:row>
      <xdr:rowOff>53340</xdr:rowOff>
    </xdr:to>
    <xdr:sp macro="" textlink="">
      <xdr:nvSpPr>
        <xdr:cNvPr id="15" name="テキスト ボックス 14"/>
        <xdr:cNvSpPr txBox="1"/>
      </xdr:nvSpPr>
      <xdr:spPr>
        <a:xfrm>
          <a:off x="723900" y="3253740"/>
          <a:ext cx="46482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</a:t>
          </a:r>
        </a:p>
      </xdr:txBody>
    </xdr:sp>
    <xdr:clientData/>
  </xdr:twoCellAnchor>
  <xdr:twoCellAnchor>
    <xdr:from>
      <xdr:col>2</xdr:col>
      <xdr:colOff>0</xdr:colOff>
      <xdr:row>14</xdr:row>
      <xdr:rowOff>190500</xdr:rowOff>
    </xdr:from>
    <xdr:to>
      <xdr:col>12</xdr:col>
      <xdr:colOff>114300</xdr:colOff>
      <xdr:row>16</xdr:row>
      <xdr:rowOff>45720</xdr:rowOff>
    </xdr:to>
    <xdr:sp macro="" textlink="">
      <xdr:nvSpPr>
        <xdr:cNvPr id="18" name="テキスト ボックス 17"/>
        <xdr:cNvSpPr txBox="1"/>
      </xdr:nvSpPr>
      <xdr:spPr>
        <a:xfrm>
          <a:off x="487680" y="3474720"/>
          <a:ext cx="255270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③肥料コスト増加分が計算されます。</a:t>
          </a:r>
        </a:p>
      </xdr:txBody>
    </xdr:sp>
    <xdr:clientData/>
  </xdr:twoCellAnchor>
  <xdr:twoCellAnchor>
    <xdr:from>
      <xdr:col>21</xdr:col>
      <xdr:colOff>30480</xdr:colOff>
      <xdr:row>9</xdr:row>
      <xdr:rowOff>246529</xdr:rowOff>
    </xdr:from>
    <xdr:to>
      <xdr:col>23</xdr:col>
      <xdr:colOff>7620</xdr:colOff>
      <xdr:row>11</xdr:row>
      <xdr:rowOff>63649</xdr:rowOff>
    </xdr:to>
    <xdr:sp macro="" textlink="">
      <xdr:nvSpPr>
        <xdr:cNvPr id="19" name="テキスト ボックス 18"/>
        <xdr:cNvSpPr txBox="1"/>
      </xdr:nvSpPr>
      <xdr:spPr>
        <a:xfrm>
          <a:off x="5113468" y="2344270"/>
          <a:ext cx="461234" cy="31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</a:t>
          </a:r>
        </a:p>
      </xdr:txBody>
    </xdr:sp>
    <xdr:clientData/>
  </xdr:twoCellAnchor>
  <xdr:twoCellAnchor>
    <xdr:from>
      <xdr:col>19</xdr:col>
      <xdr:colOff>99060</xdr:colOff>
      <xdr:row>8</xdr:row>
      <xdr:rowOff>175260</xdr:rowOff>
    </xdr:from>
    <xdr:to>
      <xdr:col>28</xdr:col>
      <xdr:colOff>15240</xdr:colOff>
      <xdr:row>10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4732020" y="2011680"/>
          <a:ext cx="211074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④：③の金額が反映されます。</a:t>
          </a:r>
        </a:p>
      </xdr:txBody>
    </xdr:sp>
    <xdr:clientData/>
  </xdr:twoCellAnchor>
  <xdr:twoCellAnchor>
    <xdr:from>
      <xdr:col>7</xdr:col>
      <xdr:colOff>27791</xdr:colOff>
      <xdr:row>9</xdr:row>
      <xdr:rowOff>246530</xdr:rowOff>
    </xdr:from>
    <xdr:to>
      <xdr:col>9</xdr:col>
      <xdr:colOff>4931</xdr:colOff>
      <xdr:row>11</xdr:row>
      <xdr:rowOff>63650</xdr:rowOff>
    </xdr:to>
    <xdr:sp macro="" textlink="">
      <xdr:nvSpPr>
        <xdr:cNvPr id="21" name="テキスト ボックス 20"/>
        <xdr:cNvSpPr txBox="1"/>
      </xdr:nvSpPr>
      <xdr:spPr>
        <a:xfrm>
          <a:off x="1722120" y="2344271"/>
          <a:ext cx="461235" cy="31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</a:t>
          </a:r>
        </a:p>
      </xdr:txBody>
    </xdr:sp>
    <xdr:clientData/>
  </xdr:twoCellAnchor>
  <xdr:twoCellAnchor>
    <xdr:from>
      <xdr:col>9</xdr:col>
      <xdr:colOff>228600</xdr:colOff>
      <xdr:row>8</xdr:row>
      <xdr:rowOff>175260</xdr:rowOff>
    </xdr:from>
    <xdr:to>
      <xdr:col>19</xdr:col>
      <xdr:colOff>38100</xdr:colOff>
      <xdr:row>10</xdr:row>
      <xdr:rowOff>0</xdr:rowOff>
    </xdr:to>
    <xdr:sp macro="" textlink="">
      <xdr:nvSpPr>
        <xdr:cNvPr id="22" name="テキスト ボックス 21"/>
        <xdr:cNvSpPr txBox="1"/>
      </xdr:nvSpPr>
      <xdr:spPr>
        <a:xfrm>
          <a:off x="2423160" y="2011680"/>
          <a:ext cx="224790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⑤：支援額が算出されます。</a:t>
          </a:r>
        </a:p>
      </xdr:txBody>
    </xdr:sp>
    <xdr:clientData/>
  </xdr:twoCellAnchor>
  <xdr:twoCellAnchor>
    <xdr:from>
      <xdr:col>3</xdr:col>
      <xdr:colOff>228599</xdr:colOff>
      <xdr:row>22</xdr:row>
      <xdr:rowOff>53340</xdr:rowOff>
    </xdr:from>
    <xdr:to>
      <xdr:col>11</xdr:col>
      <xdr:colOff>223837</xdr:colOff>
      <xdr:row>24</xdr:row>
      <xdr:rowOff>53340</xdr:rowOff>
    </xdr:to>
    <xdr:sp macro="" textlink="">
      <xdr:nvSpPr>
        <xdr:cNvPr id="24" name="テキスト ボックス 23"/>
        <xdr:cNvSpPr txBox="1"/>
      </xdr:nvSpPr>
      <xdr:spPr>
        <a:xfrm>
          <a:off x="957262" y="5201603"/>
          <a:ext cx="1938338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（ア）：このセルに市町村補助金額を入力します</a:t>
          </a:r>
        </a:p>
      </xdr:txBody>
    </xdr:sp>
    <xdr:clientData/>
  </xdr:twoCellAnchor>
  <xdr:twoCellAnchor>
    <xdr:from>
      <xdr:col>4</xdr:col>
      <xdr:colOff>214313</xdr:colOff>
      <xdr:row>21</xdr:row>
      <xdr:rowOff>195262</xdr:rowOff>
    </xdr:from>
    <xdr:to>
      <xdr:col>6</xdr:col>
      <xdr:colOff>47625</xdr:colOff>
      <xdr:row>22</xdr:row>
      <xdr:rowOff>95250</xdr:rowOff>
    </xdr:to>
    <xdr:cxnSp macro="">
      <xdr:nvCxnSpPr>
        <xdr:cNvPr id="26" name="直線コネクタ 25"/>
        <xdr:cNvCxnSpPr/>
      </xdr:nvCxnSpPr>
      <xdr:spPr>
        <a:xfrm flipV="1">
          <a:off x="1185863" y="5105400"/>
          <a:ext cx="319087" cy="13811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52387</xdr:colOff>
      <xdr:row>20</xdr:row>
      <xdr:rowOff>219074</xdr:rowOff>
    </xdr:from>
    <xdr:to>
      <xdr:col>8</xdr:col>
      <xdr:colOff>52388</xdr:colOff>
      <xdr:row>22</xdr:row>
      <xdr:rowOff>38099</xdr:rowOff>
    </xdr:to>
    <xdr:sp macro="" textlink="">
      <xdr:nvSpPr>
        <xdr:cNvPr id="31" name="テキスト ボックス 30"/>
        <xdr:cNvSpPr txBox="1"/>
      </xdr:nvSpPr>
      <xdr:spPr>
        <a:xfrm>
          <a:off x="1266825" y="4891087"/>
          <a:ext cx="728663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（ア）</a:t>
          </a:r>
        </a:p>
      </xdr:txBody>
    </xdr:sp>
    <xdr:clientData/>
  </xdr:twoCellAnchor>
  <xdr:twoCellAnchor>
    <xdr:from>
      <xdr:col>4</xdr:col>
      <xdr:colOff>95250</xdr:colOff>
      <xdr:row>18</xdr:row>
      <xdr:rowOff>0</xdr:rowOff>
    </xdr:from>
    <xdr:to>
      <xdr:col>7</xdr:col>
      <xdr:colOff>35859</xdr:colOff>
      <xdr:row>19</xdr:row>
      <xdr:rowOff>26894</xdr:rowOff>
    </xdr:to>
    <xdr:sp macro="" textlink="">
      <xdr:nvSpPr>
        <xdr:cNvPr id="32" name="テキスト ボックス 31"/>
        <xdr:cNvSpPr txBox="1"/>
      </xdr:nvSpPr>
      <xdr:spPr>
        <a:xfrm>
          <a:off x="1063438" y="4249271"/>
          <a:ext cx="666750" cy="259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（イ）</a:t>
          </a:r>
        </a:p>
      </xdr:txBody>
    </xdr:sp>
    <xdr:clientData/>
  </xdr:twoCellAnchor>
  <xdr:twoCellAnchor>
    <xdr:from>
      <xdr:col>5</xdr:col>
      <xdr:colOff>188540</xdr:colOff>
      <xdr:row>16</xdr:row>
      <xdr:rowOff>18490</xdr:rowOff>
    </xdr:from>
    <xdr:to>
      <xdr:col>19</xdr:col>
      <xdr:colOff>136152</xdr:colOff>
      <xdr:row>18</xdr:row>
      <xdr:rowOff>18490</xdr:rowOff>
    </xdr:to>
    <xdr:sp macro="" textlink="">
      <xdr:nvSpPr>
        <xdr:cNvPr id="33" name="テキスト ボックス 32"/>
        <xdr:cNvSpPr txBox="1"/>
      </xdr:nvSpPr>
      <xdr:spPr>
        <a:xfrm>
          <a:off x="1398775" y="3801596"/>
          <a:ext cx="3336271" cy="466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（イ）：調整額が自動計算されます。</a:t>
          </a:r>
        </a:p>
      </xdr:txBody>
    </xdr:sp>
    <xdr:clientData/>
  </xdr:twoCellAnchor>
  <xdr:twoCellAnchor>
    <xdr:from>
      <xdr:col>13</xdr:col>
      <xdr:colOff>35859</xdr:colOff>
      <xdr:row>28</xdr:row>
      <xdr:rowOff>44823</xdr:rowOff>
    </xdr:from>
    <xdr:to>
      <xdr:col>21</xdr:col>
      <xdr:colOff>116541</xdr:colOff>
      <xdr:row>29</xdr:row>
      <xdr:rowOff>127981</xdr:rowOff>
    </xdr:to>
    <xdr:sp macro="" textlink="">
      <xdr:nvSpPr>
        <xdr:cNvPr id="34" name="テキスト ボックス 33"/>
        <xdr:cNvSpPr txBox="1"/>
      </xdr:nvSpPr>
      <xdr:spPr>
        <a:xfrm>
          <a:off x="3182471" y="6624917"/>
          <a:ext cx="2017058" cy="31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⑥：⑤から反映されます。</a:t>
          </a:r>
        </a:p>
      </xdr:txBody>
    </xdr:sp>
    <xdr:clientData/>
  </xdr:twoCellAnchor>
  <xdr:twoCellAnchor>
    <xdr:from>
      <xdr:col>14</xdr:col>
      <xdr:colOff>80682</xdr:colOff>
      <xdr:row>26</xdr:row>
      <xdr:rowOff>215153</xdr:rowOff>
    </xdr:from>
    <xdr:to>
      <xdr:col>16</xdr:col>
      <xdr:colOff>17929</xdr:colOff>
      <xdr:row>28</xdr:row>
      <xdr:rowOff>65228</xdr:rowOff>
    </xdr:to>
    <xdr:sp macro="" textlink="">
      <xdr:nvSpPr>
        <xdr:cNvPr id="35" name="テキスト ボックス 34"/>
        <xdr:cNvSpPr txBox="1"/>
      </xdr:nvSpPr>
      <xdr:spPr>
        <a:xfrm>
          <a:off x="3469341" y="6329082"/>
          <a:ext cx="421341" cy="31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⑥</a:t>
          </a:r>
        </a:p>
      </xdr:txBody>
    </xdr:sp>
    <xdr:clientData/>
  </xdr:twoCellAnchor>
  <xdr:twoCellAnchor>
    <xdr:from>
      <xdr:col>22</xdr:col>
      <xdr:colOff>134472</xdr:colOff>
      <xdr:row>26</xdr:row>
      <xdr:rowOff>224118</xdr:rowOff>
    </xdr:from>
    <xdr:to>
      <xdr:col>25</xdr:col>
      <xdr:colOff>75081</xdr:colOff>
      <xdr:row>28</xdr:row>
      <xdr:rowOff>17929</xdr:rowOff>
    </xdr:to>
    <xdr:sp macro="" textlink="">
      <xdr:nvSpPr>
        <xdr:cNvPr id="36" name="テキスト ボックス 35"/>
        <xdr:cNvSpPr txBox="1"/>
      </xdr:nvSpPr>
      <xdr:spPr>
        <a:xfrm>
          <a:off x="5459507" y="6338047"/>
          <a:ext cx="666750" cy="259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（ウ）</a:t>
          </a:r>
        </a:p>
      </xdr:txBody>
    </xdr:sp>
    <xdr:clientData/>
  </xdr:twoCellAnchor>
  <xdr:twoCellAnchor>
    <xdr:from>
      <xdr:col>5</xdr:col>
      <xdr:colOff>152401</xdr:colOff>
      <xdr:row>17</xdr:row>
      <xdr:rowOff>26894</xdr:rowOff>
    </xdr:from>
    <xdr:to>
      <xdr:col>6</xdr:col>
      <xdr:colOff>152401</xdr:colOff>
      <xdr:row>18</xdr:row>
      <xdr:rowOff>25493</xdr:rowOff>
    </xdr:to>
    <xdr:cxnSp macro="">
      <xdr:nvCxnSpPr>
        <xdr:cNvPr id="37" name="直線コネクタ 36"/>
        <xdr:cNvCxnSpPr/>
      </xdr:nvCxnSpPr>
      <xdr:spPr>
        <a:xfrm flipV="1">
          <a:off x="1362636" y="4043082"/>
          <a:ext cx="242047" cy="23168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152401</xdr:colOff>
      <xdr:row>27</xdr:row>
      <xdr:rowOff>206188</xdr:rowOff>
    </xdr:from>
    <xdr:to>
      <xdr:col>27</xdr:col>
      <xdr:colOff>197224</xdr:colOff>
      <xdr:row>29</xdr:row>
      <xdr:rowOff>206189</xdr:rowOff>
    </xdr:to>
    <xdr:sp macro="" textlink="">
      <xdr:nvSpPr>
        <xdr:cNvPr id="39" name="テキスト ボックス 38"/>
        <xdr:cNvSpPr txBox="1"/>
      </xdr:nvSpPr>
      <xdr:spPr>
        <a:xfrm>
          <a:off x="5235389" y="6553200"/>
          <a:ext cx="1497106" cy="466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（ウ）：（イ）から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反映されます</a:t>
          </a:r>
        </a:p>
      </xdr:txBody>
    </xdr:sp>
    <xdr:clientData/>
  </xdr:twoCellAnchor>
  <xdr:twoCellAnchor>
    <xdr:from>
      <xdr:col>19</xdr:col>
      <xdr:colOff>62753</xdr:colOff>
      <xdr:row>0</xdr:row>
      <xdr:rowOff>98612</xdr:rowOff>
    </xdr:from>
    <xdr:to>
      <xdr:col>27</xdr:col>
      <xdr:colOff>182451</xdr:colOff>
      <xdr:row>3</xdr:row>
      <xdr:rowOff>180636</xdr:rowOff>
    </xdr:to>
    <xdr:sp macro="" textlink="">
      <xdr:nvSpPr>
        <xdr:cNvPr id="40" name="テキスト ボックス 2"/>
        <xdr:cNvSpPr txBox="1"/>
      </xdr:nvSpPr>
      <xdr:spPr>
        <a:xfrm>
          <a:off x="4661647" y="98612"/>
          <a:ext cx="2056075" cy="781271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☑</a:t>
          </a:r>
          <a:r>
            <a:rPr lang="ja-JP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　令和４年秋肥　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□　令和５年春肥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　（該当するものに</a:t>
          </a:r>
          <a:r>
            <a:rPr lang="en-US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✓</a:t>
          </a:r>
          <a:r>
            <a:rPr lang="ja-JP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）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6"/>
  <sheetViews>
    <sheetView tabSelected="1" view="pageBreakPreview" zoomScaleNormal="100" zoomScaleSheetLayoutView="100" workbookViewId="0">
      <selection activeCell="L7" sqref="L7"/>
    </sheetView>
  </sheetViews>
  <sheetFormatPr defaultColWidth="3.19921875" defaultRowHeight="18"/>
  <cols>
    <col min="30" max="30" width="9.3984375" bestFit="1" customWidth="1"/>
    <col min="33" max="33" width="5.09765625" customWidth="1"/>
  </cols>
  <sheetData>
    <row r="1" spans="1:32" ht="17.399999999999999" customHeight="1">
      <c r="A1" t="s">
        <v>0</v>
      </c>
    </row>
    <row r="3" spans="1:32" ht="19.2">
      <c r="M3" s="26" t="s">
        <v>1</v>
      </c>
    </row>
    <row r="4" spans="1:32">
      <c r="L4" s="27" t="s">
        <v>2</v>
      </c>
    </row>
    <row r="5" spans="1:32">
      <c r="Q5" s="28"/>
      <c r="R5" s="29" t="s">
        <v>47</v>
      </c>
      <c r="S5" s="30"/>
      <c r="T5" s="30"/>
      <c r="U5" s="30"/>
      <c r="V5" s="30"/>
      <c r="W5" s="30"/>
      <c r="X5" s="30"/>
      <c r="Y5" s="30"/>
      <c r="Z5" s="30"/>
      <c r="AA5" s="30"/>
    </row>
    <row r="6" spans="1:32">
      <c r="Q6" s="28"/>
      <c r="R6" s="29" t="s">
        <v>48</v>
      </c>
      <c r="S6" s="28"/>
      <c r="T6" s="30"/>
      <c r="U6" s="30"/>
      <c r="V6" s="30"/>
      <c r="W6" s="31"/>
      <c r="X6" s="31"/>
      <c r="Y6" s="31"/>
      <c r="Z6" s="31"/>
      <c r="AA6" s="31"/>
    </row>
    <row r="7" spans="1:32">
      <c r="Q7" s="28"/>
      <c r="R7" s="32" t="s">
        <v>49</v>
      </c>
      <c r="S7" s="33"/>
      <c r="T7" s="31"/>
      <c r="U7" s="31"/>
      <c r="V7" s="31"/>
      <c r="W7" s="31"/>
      <c r="X7" s="31"/>
      <c r="Y7" s="31"/>
      <c r="Z7" s="31"/>
      <c r="AA7" s="30"/>
    </row>
    <row r="8" spans="1:32"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32" s="5" customFormat="1">
      <c r="A9" s="4" t="s">
        <v>3</v>
      </c>
    </row>
    <row r="10" spans="1:32" s="5" customFormat="1" ht="20.399999999999999" thickBot="1">
      <c r="A10" s="4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32" s="5" customFormat="1" ht="18.600000000000001" thickBot="1">
      <c r="C11" s="4" t="s">
        <v>5</v>
      </c>
      <c r="D11" s="4"/>
      <c r="E11" s="4"/>
      <c r="F11" s="4"/>
      <c r="G11" s="11" t="s">
        <v>17</v>
      </c>
      <c r="H11" s="38">
        <f>ROUNDDOWN(V11*0.7,0)</f>
        <v>21666</v>
      </c>
      <c r="I11" s="38"/>
      <c r="J11" s="38"/>
      <c r="K11" s="38"/>
      <c r="L11" s="21" t="s">
        <v>20</v>
      </c>
      <c r="M11" s="4" t="s">
        <v>6</v>
      </c>
      <c r="N11" s="4"/>
      <c r="O11" s="4"/>
      <c r="P11" s="4"/>
      <c r="Q11" s="4"/>
      <c r="R11" s="4"/>
      <c r="S11" s="4"/>
      <c r="T11" s="11" t="s">
        <v>27</v>
      </c>
      <c r="U11" s="20"/>
      <c r="V11" s="56">
        <f>C15</f>
        <v>30952.380952380947</v>
      </c>
      <c r="W11" s="56"/>
      <c r="X11" s="56"/>
      <c r="Y11" s="57"/>
      <c r="Z11" s="21" t="s">
        <v>20</v>
      </c>
      <c r="AA11" s="4" t="s">
        <v>7</v>
      </c>
      <c r="AB11" s="4"/>
      <c r="AC11" s="6"/>
      <c r="AD11" s="6"/>
    </row>
    <row r="12" spans="1:32" s="5" customForma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32" s="5" customFormat="1" ht="18.600000000000001" thickBot="1">
      <c r="C13" s="6"/>
      <c r="D13" s="6"/>
      <c r="E13" s="6"/>
      <c r="F13" s="6"/>
      <c r="G13" s="6"/>
      <c r="H13" s="6"/>
      <c r="I13" s="6"/>
      <c r="K13" s="7" t="s">
        <v>34</v>
      </c>
      <c r="L13" s="6"/>
      <c r="M13" s="6"/>
      <c r="N13" s="6"/>
      <c r="O13" s="6"/>
      <c r="P13" s="8" t="s">
        <v>21</v>
      </c>
      <c r="R13" s="6" t="s">
        <v>33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 t="s">
        <v>39</v>
      </c>
    </row>
    <row r="14" spans="1:32" s="5" customFormat="1" ht="20.399999999999999" thickBot="1">
      <c r="C14" s="4" t="s">
        <v>18</v>
      </c>
      <c r="D14" s="6"/>
      <c r="E14" s="4"/>
      <c r="F14" s="4"/>
      <c r="G14" s="4"/>
      <c r="H14" s="4"/>
      <c r="I14" s="4"/>
      <c r="J14" s="10" t="s">
        <v>19</v>
      </c>
      <c r="K14" s="39">
        <v>150000</v>
      </c>
      <c r="L14" s="40"/>
      <c r="M14" s="40"/>
      <c r="N14" s="40"/>
      <c r="O14" s="22" t="s">
        <v>20</v>
      </c>
      <c r="P14" s="10" t="s">
        <v>21</v>
      </c>
      <c r="Q14" s="23" t="s">
        <v>38</v>
      </c>
      <c r="R14" s="41">
        <f>K14</f>
        <v>150000</v>
      </c>
      <c r="S14" s="42"/>
      <c r="T14" s="42"/>
      <c r="U14" s="42"/>
      <c r="V14" s="17" t="s">
        <v>20</v>
      </c>
      <c r="W14" s="10" t="s">
        <v>40</v>
      </c>
      <c r="X14" s="4"/>
      <c r="Y14" s="4"/>
      <c r="Z14" s="4"/>
      <c r="AA14" s="4"/>
      <c r="AB14" s="10"/>
      <c r="AC14" s="6"/>
      <c r="AD14" s="5" t="s">
        <v>41</v>
      </c>
      <c r="AE14" s="43">
        <v>1.4</v>
      </c>
      <c r="AF14" s="44"/>
    </row>
    <row r="15" spans="1:32" s="5" customFormat="1">
      <c r="C15" s="55">
        <f>K14-(K14/AE14/0.9)</f>
        <v>30952.380952380947</v>
      </c>
      <c r="D15" s="55"/>
      <c r="E15" s="55"/>
      <c r="F15" s="55"/>
      <c r="G15" s="55"/>
      <c r="H15" s="55"/>
      <c r="I15" s="55"/>
      <c r="J15" s="6"/>
      <c r="K15" s="6"/>
      <c r="L15" s="6"/>
      <c r="M15" s="6"/>
      <c r="N15" s="6"/>
      <c r="O15" s="7" t="s">
        <v>8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32" s="5" customForma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 t="s">
        <v>9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30" s="5" customFormat="1"/>
    <row r="18" spans="1:30" s="5" customFormat="1" ht="18.600000000000001" thickBot="1">
      <c r="A18" s="4" t="s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30" s="5" customFormat="1" ht="18.600000000000001" thickBot="1">
      <c r="B19" s="4"/>
      <c r="D19" s="16" t="s">
        <v>22</v>
      </c>
      <c r="E19" s="11" t="s">
        <v>23</v>
      </c>
      <c r="F19" s="45">
        <f>IF(B23&lt;0,0,B23)</f>
        <v>0</v>
      </c>
      <c r="G19" s="45"/>
      <c r="H19" s="45"/>
      <c r="I19" s="21" t="s">
        <v>26</v>
      </c>
      <c r="J19" s="4" t="s">
        <v>24</v>
      </c>
      <c r="K19" s="4"/>
      <c r="L19" s="4"/>
      <c r="M19" s="4"/>
      <c r="N19" s="4"/>
      <c r="O19" s="4"/>
      <c r="P19" s="4"/>
      <c r="Q19" s="4"/>
      <c r="R19" s="4"/>
      <c r="S19" s="4"/>
      <c r="T19" s="4"/>
      <c r="W19" s="4" t="s">
        <v>25</v>
      </c>
    </row>
    <row r="20" spans="1:30" s="5" customFormat="1">
      <c r="B20" s="4"/>
      <c r="C20" s="4" t="s">
        <v>11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/>
      <c r="V20" s="6"/>
      <c r="W20" s="6"/>
      <c r="X20" s="6"/>
      <c r="Y20" s="6"/>
      <c r="Z20" s="6"/>
      <c r="AA20" s="6"/>
      <c r="AB20" s="6"/>
      <c r="AC20" s="6"/>
    </row>
    <row r="21" spans="1:30" s="5" customFormat="1" ht="18.600000000000001" thickBot="1">
      <c r="C21" s="6"/>
      <c r="D21" s="6"/>
      <c r="E21" s="6"/>
      <c r="G21" s="15" t="s">
        <v>36</v>
      </c>
      <c r="H21" s="6"/>
      <c r="I21" s="6"/>
      <c r="J21" s="6"/>
      <c r="K21" s="8" t="s">
        <v>21</v>
      </c>
      <c r="L21" s="6" t="s">
        <v>37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30" s="5" customFormat="1" ht="18.600000000000001" thickBot="1">
      <c r="C22" s="4" t="s">
        <v>22</v>
      </c>
      <c r="D22" s="4"/>
      <c r="E22" s="10" t="s">
        <v>19</v>
      </c>
      <c r="F22" s="11" t="s">
        <v>23</v>
      </c>
      <c r="G22" s="46">
        <v>7500</v>
      </c>
      <c r="H22" s="46"/>
      <c r="I22" s="46"/>
      <c r="J22" s="21" t="s">
        <v>20</v>
      </c>
      <c r="K22" s="10" t="s">
        <v>21</v>
      </c>
      <c r="L22" s="4" t="s">
        <v>46</v>
      </c>
      <c r="M22" s="47">
        <f>K14</f>
        <v>150000</v>
      </c>
      <c r="N22" s="48"/>
      <c r="O22" s="48"/>
      <c r="P22" s="17" t="s">
        <v>20</v>
      </c>
      <c r="Q22" s="10" t="s">
        <v>21</v>
      </c>
      <c r="R22" s="47">
        <f>K14</f>
        <v>150000</v>
      </c>
      <c r="S22" s="48"/>
      <c r="T22" s="48"/>
      <c r="U22" s="17" t="s">
        <v>20</v>
      </c>
      <c r="V22" s="10" t="s">
        <v>35</v>
      </c>
      <c r="W22" s="4"/>
      <c r="X22" s="4"/>
      <c r="Y22" s="4"/>
      <c r="Z22" s="4"/>
      <c r="AA22" s="4"/>
      <c r="AB22" s="4"/>
      <c r="AD22" s="24">
        <f>ROUNDDOWN(R22/AE14/0.9,0)</f>
        <v>119047</v>
      </c>
    </row>
    <row r="23" spans="1:30" s="5" customFormat="1">
      <c r="B23" s="52">
        <f>G22-(ROUNDDOWN((M22-R22/AE14/0.9)*0.3,0))</f>
        <v>-1785</v>
      </c>
      <c r="C23" s="52"/>
      <c r="D23" s="52"/>
      <c r="AB23" s="16" t="s">
        <v>12</v>
      </c>
      <c r="AD23" s="25">
        <f>M22-AD22</f>
        <v>30953</v>
      </c>
    </row>
    <row r="24" spans="1:30" s="5" customFormat="1" ht="18.600000000000001" thickBot="1">
      <c r="AD24" s="24">
        <f>ROUNDDOWN(AD23*0.3,0)</f>
        <v>9285</v>
      </c>
    </row>
    <row r="25" spans="1:30" s="5" customFormat="1" ht="18.600000000000001" thickBot="1">
      <c r="C25" s="4" t="s">
        <v>42</v>
      </c>
      <c r="L25" s="37" t="s">
        <v>43</v>
      </c>
      <c r="M25" s="14"/>
      <c r="N25" s="3" t="s">
        <v>23</v>
      </c>
      <c r="O25" s="53"/>
      <c r="P25" s="53"/>
      <c r="Q25" s="53"/>
      <c r="R25" s="53"/>
      <c r="S25" s="9" t="s">
        <v>20</v>
      </c>
    </row>
    <row r="26" spans="1:30" s="5" customFormat="1"/>
    <row r="27" spans="1:30" s="5" customFormat="1" ht="18.600000000000001" thickBot="1">
      <c r="J27" s="7"/>
      <c r="N27" s="12" t="s">
        <v>31</v>
      </c>
      <c r="V27" s="12" t="s">
        <v>32</v>
      </c>
    </row>
    <row r="28" spans="1:30" s="5" customFormat="1" ht="18.600000000000001" thickBot="1">
      <c r="B28" s="13" t="s">
        <v>28</v>
      </c>
      <c r="H28" s="50">
        <f>P28-X28</f>
        <v>21666</v>
      </c>
      <c r="I28" s="51"/>
      <c r="J28" s="51"/>
      <c r="K28" s="51"/>
      <c r="L28" s="21" t="s">
        <v>20</v>
      </c>
      <c r="M28" s="36" t="s">
        <v>19</v>
      </c>
      <c r="O28" s="11" t="s">
        <v>29</v>
      </c>
      <c r="P28" s="38">
        <f>H11</f>
        <v>21666</v>
      </c>
      <c r="Q28" s="38"/>
      <c r="R28" s="38"/>
      <c r="S28" s="21" t="s">
        <v>20</v>
      </c>
      <c r="T28" s="34"/>
      <c r="U28" s="35" t="s">
        <v>30</v>
      </c>
      <c r="V28" s="14"/>
      <c r="W28" s="11" t="s">
        <v>23</v>
      </c>
      <c r="X28" s="38">
        <f>F19</f>
        <v>0</v>
      </c>
      <c r="Y28" s="38"/>
      <c r="Z28" s="38"/>
      <c r="AA28" s="21" t="s">
        <v>20</v>
      </c>
    </row>
    <row r="29" spans="1:30" s="5" customFormat="1">
      <c r="H29" s="4"/>
      <c r="I29" s="4"/>
      <c r="J29" s="4"/>
      <c r="K29" s="4"/>
      <c r="L29" s="4"/>
      <c r="Z29" s="4"/>
      <c r="AA29" s="4"/>
    </row>
    <row r="31" spans="1:30">
      <c r="A31" s="1" t="s">
        <v>13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0" ht="21" customHeight="1">
      <c r="A32" s="54" t="s">
        <v>14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18"/>
    </row>
    <row r="33" spans="1:29" ht="36" customHeight="1">
      <c r="A33" s="49" t="s">
        <v>45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18"/>
    </row>
    <row r="34" spans="1:29" ht="21" customHeight="1">
      <c r="A34" s="49" t="s">
        <v>15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18"/>
    </row>
    <row r="35" spans="1:29" ht="21" customHeight="1">
      <c r="A35" s="49" t="s">
        <v>16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18"/>
    </row>
    <row r="36" spans="1:29" ht="30.6" customHeight="1">
      <c r="A36" s="49" t="s">
        <v>44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18"/>
    </row>
  </sheetData>
  <mergeCells count="20">
    <mergeCell ref="B23:D23"/>
    <mergeCell ref="O25:R25"/>
    <mergeCell ref="A32:AB32"/>
    <mergeCell ref="X28:Z28"/>
    <mergeCell ref="A33:AB33"/>
    <mergeCell ref="A36:AB36"/>
    <mergeCell ref="A35:AB35"/>
    <mergeCell ref="A34:AB34"/>
    <mergeCell ref="H28:K28"/>
    <mergeCell ref="P28:R28"/>
    <mergeCell ref="F19:H19"/>
    <mergeCell ref="G22:I22"/>
    <mergeCell ref="M22:O22"/>
    <mergeCell ref="R22:T22"/>
    <mergeCell ref="C15:I15"/>
    <mergeCell ref="H11:K11"/>
    <mergeCell ref="V11:Y11"/>
    <mergeCell ref="K14:N14"/>
    <mergeCell ref="R14:U14"/>
    <mergeCell ref="AE14:AF14"/>
  </mergeCells>
  <phoneticPr fontId="1"/>
  <pageMargins left="0.51181102362204722" right="0.31496062992125984" top="0.55118110236220474" bottom="0.55118110236220474" header="0.31496062992125984" footer="0.31496062992125984"/>
  <pageSetup paperSize="9" scale="95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様式（記載例）</vt:lpstr>
      <vt:lpstr>'様式（記載例）'!Print_Area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2022-12-08T07:12:50Z</dcterms:modified>
</cp:coreProperties>
</file>