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50.50\普技課共有\04技術環境\06肥料・土壌保全\21_R3肥料価格高騰・供給不足関係\R04\40_肥料価格高騰対策事業\岩手県肥料コスト低減推進協議会業務方法書\02_肥料価格高騰対策事業\20230111_改正\"/>
    </mc:Choice>
  </mc:AlternateContent>
  <bookViews>
    <workbookView xWindow="0" yWindow="0" windowWidth="28800" windowHeight="12336" activeTab="1"/>
  </bookViews>
  <sheets>
    <sheet name="参考様式第1-2号" sheetId="3" r:id="rId1"/>
    <sheet name="計算シート" sheetId="2" r:id="rId2"/>
  </sheets>
  <definedNames>
    <definedName name="_xlnm.Print_Area" localSheetId="0">'参考様式第1-2号'!$A$1:$G$27</definedName>
    <definedName name="_xlnm.Print_Titles" localSheetId="0">'参考様式第1-2号'!$4:$6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2" l="1"/>
  <c r="G10" i="2"/>
  <c r="G17" i="3" l="1"/>
  <c r="G12" i="3"/>
  <c r="G11" i="3"/>
  <c r="D13" i="3"/>
  <c r="G13" i="3" s="1"/>
  <c r="D12" i="3"/>
  <c r="D11" i="3"/>
  <c r="D10" i="3"/>
  <c r="G10" i="3" s="1"/>
  <c r="D9" i="3"/>
  <c r="G9" i="3" s="1"/>
  <c r="D8" i="3"/>
  <c r="G8" i="3" s="1"/>
  <c r="C13" i="3"/>
  <c r="C12" i="3"/>
  <c r="C11" i="3"/>
  <c r="C10" i="3"/>
  <c r="C9" i="3"/>
  <c r="C8" i="3"/>
  <c r="G35" i="2"/>
  <c r="G30" i="2"/>
  <c r="G25" i="2"/>
  <c r="G20" i="2"/>
  <c r="G15" i="2"/>
  <c r="C7" i="3" l="1"/>
  <c r="C18" i="3" s="1"/>
  <c r="G34" i="2"/>
  <c r="B35" i="2" s="1"/>
  <c r="G29" i="2"/>
  <c r="B30" i="2" s="1"/>
  <c r="G24" i="2"/>
  <c r="B25" i="2" s="1"/>
  <c r="G19" i="2"/>
  <c r="B20" i="2" s="1"/>
  <c r="G14" i="2" l="1"/>
  <c r="B15" i="2" s="1"/>
  <c r="G9" i="2" l="1"/>
  <c r="G4" i="2"/>
  <c r="B5" i="2" l="1"/>
  <c r="D7" i="3" s="1"/>
  <c r="B10" i="2"/>
  <c r="D18" i="3" l="1"/>
  <c r="G7" i="3"/>
  <c r="F18" i="3"/>
  <c r="G18" i="3"/>
  <c r="E18" i="3"/>
</calcChain>
</file>

<file path=xl/sharedStrings.xml><?xml version="1.0" encoding="utf-8"?>
<sst xmlns="http://schemas.openxmlformats.org/spreadsheetml/2006/main" count="141" uniqueCount="51">
  <si>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</si>
  <si>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</si>
  <si>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</si>
  <si>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</si>
  <si>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</si>
  <si>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</si>
  <si>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</si>
  <si>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</si>
  <si>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</si>
  <si>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</si>
  <si>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</si>
  <si>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</si>
  <si>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</si>
  <si>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</si>
  <si>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</si>
  <si>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総合計</t>
    <rPh sb="0" eb="1">
      <t>ソウ</t>
    </rPh>
    <rPh sb="1" eb="3">
      <t>ゴウケイ</t>
    </rPh>
    <phoneticPr fontId="2"/>
  </si>
  <si>
    <t>支援予定額（円）</t>
    <rPh sb="4" eb="5">
      <t>ガク</t>
    </rPh>
    <rPh sb="6" eb="7">
      <t>エン</t>
    </rPh>
    <phoneticPr fontId="2"/>
  </si>
  <si>
    <t>　表中に十分に記載できない場合には、別紙で提出すること。</t>
  </si>
  <si>
    <t>支援予定額</t>
    <phoneticPr fontId="2"/>
  </si>
  <si>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</si>
  <si>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</si>
  <si>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</si>
  <si>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　支援予定額の算出方法は下記のとおりとする。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167" eb="171">
      <t>シエンヨテイ</t>
    </rPh>
    <rPh sb="246" eb="247">
      <t>ア</t>
    </rPh>
    <phoneticPr fontId="2"/>
  </si>
  <si>
    <t>（参考様式第１－２号）</t>
    <rPh sb="1" eb="3">
      <t>サンコウ</t>
    </rPh>
    <rPh sb="3" eb="5">
      <t>ヨウシキ</t>
    </rPh>
    <rPh sb="5" eb="6">
      <t>ダイ</t>
    </rPh>
    <rPh sb="9" eb="10">
      <t>ゴウ</t>
    </rPh>
    <phoneticPr fontId="2"/>
  </si>
  <si>
    <t>岩手県肥料コスト低減推進協議会</t>
    <rPh sb="0" eb="15">
      <t>キョウギカイ</t>
    </rPh>
    <phoneticPr fontId="2"/>
  </si>
  <si>
    <t>業務方法書様式第１－３号</t>
    <rPh sb="0" eb="5">
      <t>ギョウムホウホウショ</t>
    </rPh>
    <rPh sb="5" eb="7">
      <t>ヨウシキ</t>
    </rPh>
    <rPh sb="7" eb="8">
      <t>ダイ</t>
    </rPh>
    <rPh sb="11" eb="12">
      <t>ゴウ</t>
    </rPh>
    <phoneticPr fontId="2"/>
  </si>
  <si>
    <t>Ａ</t>
    <phoneticPr fontId="2"/>
  </si>
  <si>
    <t>Ｂ</t>
    <phoneticPr fontId="2"/>
  </si>
  <si>
    <t>Ｃ</t>
    <phoneticPr fontId="2"/>
  </si>
  <si>
    <t>Ｄ</t>
    <phoneticPr fontId="2"/>
  </si>
  <si>
    <t>Ｅ</t>
    <phoneticPr fontId="2"/>
  </si>
  <si>
    <t>Ｆ</t>
    <phoneticPr fontId="2"/>
  </si>
  <si>
    <t>Ｇ</t>
    <phoneticPr fontId="2"/>
  </si>
  <si>
    <t>【計算式】</t>
    <rPh sb="1" eb="4">
      <t>ケイサンシキ</t>
    </rPh>
    <phoneticPr fontId="11"/>
  </si>
  <si>
    <t>支援金の額</t>
    <rPh sb="0" eb="3">
      <t>シエンキン</t>
    </rPh>
    <rPh sb="4" eb="5">
      <t>ガク</t>
    </rPh>
    <phoneticPr fontId="11"/>
  </si>
  <si>
    <t>＝</t>
    <phoneticPr fontId="11"/>
  </si>
  <si>
    <t>－</t>
    <phoneticPr fontId="11"/>
  </si>
  <si>
    <t>×</t>
    <phoneticPr fontId="11"/>
  </si>
  <si>
    <t>÷</t>
    <phoneticPr fontId="11"/>
  </si>
  <si>
    <t>高騰率</t>
    <rPh sb="0" eb="3">
      <t>コウトウリツ</t>
    </rPh>
    <phoneticPr fontId="11"/>
  </si>
  <si>
    <t>0.9）</t>
    <phoneticPr fontId="11"/>
  </si>
  <si>
    <t>A</t>
    <phoneticPr fontId="2"/>
  </si>
  <si>
    <t>B</t>
    <phoneticPr fontId="2"/>
  </si>
  <si>
    <r>
      <t>（</t>
    </r>
    <r>
      <rPr>
        <sz val="10"/>
        <color rgb="FFFF0000"/>
        <rFont val="ＭＳ Ｐゴシック"/>
        <family val="3"/>
        <charset val="128"/>
      </rPr>
      <t>当年の肥料費</t>
    </r>
    <phoneticPr fontId="11"/>
  </si>
  <si>
    <r>
      <t>（</t>
    </r>
    <r>
      <rPr>
        <sz val="12"/>
        <color rgb="FFFF0000"/>
        <rFont val="ＭＳ Ｐゴシック"/>
        <family val="3"/>
        <charset val="128"/>
      </rPr>
      <t>当年の肥料費</t>
    </r>
    <rPh sb="1" eb="3">
      <t>トウネン</t>
    </rPh>
    <rPh sb="4" eb="7">
      <t>ヒリョウヒ</t>
    </rPh>
    <phoneticPr fontId="11"/>
  </si>
  <si>
    <r>
      <rPr>
        <b/>
        <sz val="12"/>
        <color rgb="FF0070C0"/>
        <rFont val="ＭＳ Ｐゴシック"/>
        <family val="3"/>
        <charset val="128"/>
      </rPr>
      <t>前年の肥料費</t>
    </r>
    <r>
      <rPr>
        <sz val="12"/>
        <color theme="1"/>
        <rFont val="ＭＳ Ｐゴシック"/>
        <family val="3"/>
        <charset val="128"/>
      </rPr>
      <t>）</t>
    </r>
    <rPh sb="0" eb="2">
      <t>ゼンネン</t>
    </rPh>
    <rPh sb="3" eb="6">
      <t>ヒリョウヒ</t>
    </rPh>
    <phoneticPr fontId="11"/>
  </si>
  <si>
    <t>C</t>
    <phoneticPr fontId="2"/>
  </si>
  <si>
    <t>D</t>
    <phoneticPr fontId="2"/>
  </si>
  <si>
    <t>E</t>
    <phoneticPr fontId="2"/>
  </si>
  <si>
    <t>F</t>
    <phoneticPr fontId="2"/>
  </si>
  <si>
    <t>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</si>
</sst>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0_);[Red]\(#,##0\)"/>
    <numFmt numFmtId="179" formatCode="#,##0.0_);[Red]\(#,##0.0\)"/>
  </numFmts>
  <fonts count="16"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sz val="14"/>
      <name val="ＭＳ 明朝"/>
      <family val="1"/>
      <charset val="128"/>
    </font>
    <font>
      <b/>
      <sz val="11"/>
      <color theme="0" tint="-0.34998626667073579"/>
      <name val="ＭＳ ゴシック"/>
      <family val="3"/>
      <charset val="128"/>
    </font>
    <font>
      <b/>
      <sz val="12"/>
      <name val="ＭＳ ゴシック"/>
      <family val="3"/>
      <charset val="128"/>
    </font>
    <font>
      <b/>
      <sz val="11"/>
      <name val="ＭＳ ゴシック"/>
      <family val="3"/>
      <charset val="128"/>
    </font>
    <font>
      <sz val="12"/>
      <color rgb="FFFF0000"/>
      <name val="ＭＳ Ｐゴシック"/>
      <family val="3"/>
      <charset val="128"/>
    </font>
    <font>
      <sz val="12"/>
      <color rgb="FFFF0000"/>
      <name val="BIZ UDゴシック"/>
      <family val="3"/>
      <charset val="128"/>
    </font>
    <font>
      <sz val="6"/>
      <name val="游ゴシック"/>
      <family val="3"/>
      <charset val="128"/>
      <scheme val="minor"/>
    </font>
    <font>
      <sz val="10"/>
      <color rgb="FFFF0000"/>
      <name val="ＭＳ Ｐゴシック"/>
      <family val="3"/>
      <charset val="128"/>
    </font>
    <font>
      <sz val="12"/>
      <color theme="1"/>
      <name val="ＭＳ Ｐゴシック"/>
      <family val="2"/>
      <charset val="128"/>
    </font>
    <font>
      <sz val="12"/>
      <color theme="1"/>
      <name val="ＭＳ Ｐゴシック"/>
      <family val="3"/>
      <charset val="128"/>
    </font>
    <font>
      <b/>
      <sz val="12"/>
      <color rgb="FF0070C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medium">
        <color indexed="64"/>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1">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38" fontId="3" fillId="2" borderId="8" xfId="1" applyFont="1" applyFill="1" applyBorder="1" applyAlignment="1">
      <alignment horizontal="center" vertical="center" wrapText="1"/>
    </xf>
    <xf numFmtId="0" fontId="3" fillId="0" borderId="10" xfId="0" applyFont="1" applyBorder="1" applyAlignment="1">
      <alignment horizontal="left" vertical="center" wrapText="1"/>
    </xf>
    <xf numFmtId="38" fontId="3" fillId="0" borderId="10" xfId="1" applyFont="1" applyBorder="1" applyAlignment="1">
      <alignment horizontal="right" vertical="center"/>
    </xf>
    <xf numFmtId="38" fontId="3" fillId="2" borderId="1" xfId="1" applyFont="1" applyFill="1" applyBorder="1" applyAlignment="1">
      <alignment horizontal="center" vertical="center" wrapText="1"/>
    </xf>
    <xf numFmtId="38" fontId="3" fillId="2" borderId="1" xfId="1" applyFont="1" applyFill="1" applyBorder="1" applyAlignment="1">
      <alignment horizontal="right" vertical="center"/>
    </xf>
    <xf numFmtId="38" fontId="3" fillId="2" borderId="1" xfId="1" applyFont="1" applyFill="1" applyBorder="1" applyAlignment="1">
      <alignment horizontal="center" vertical="center"/>
    </xf>
    <xf numFmtId="38" fontId="3" fillId="2" borderId="7"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4" fillId="0" borderId="0" xfId="0" applyFont="1" applyAlignment="1">
      <alignment horizontal="left" vertical="center"/>
    </xf>
    <xf numFmtId="0" fontId="3" fillId="2" borderId="3" xfId="0" applyFont="1" applyFill="1" applyBorder="1" applyAlignment="1">
      <alignment horizontal="center" vertical="center" wrapText="1"/>
    </xf>
    <xf numFmtId="38" fontId="4" fillId="0" borderId="0" xfId="1" applyFont="1" applyFill="1" applyBorder="1" applyAlignment="1">
      <alignment vertical="top" wrapText="1"/>
    </xf>
    <xf numFmtId="0" fontId="6" fillId="0" borderId="0" xfId="0" applyFont="1" applyAlignment="1">
      <alignment horizontal="left" vertical="center"/>
    </xf>
    <xf numFmtId="176" fontId="3" fillId="0" borderId="10" xfId="0" quotePrefix="1" applyNumberFormat="1" applyFont="1" applyBorder="1" applyAlignment="1">
      <alignment horizontal="center" vertical="center"/>
    </xf>
    <xf numFmtId="176" fontId="3" fillId="0" borderId="1" xfId="0" quotePrefix="1" applyNumberFormat="1" applyFont="1" applyBorder="1" applyAlignment="1">
      <alignment horizontal="center" vertical="center"/>
    </xf>
    <xf numFmtId="0" fontId="3" fillId="0" borderId="10" xfId="0" applyFont="1" applyBorder="1" applyAlignment="1">
      <alignment horizontal="right" vertical="center" wrapText="1"/>
    </xf>
    <xf numFmtId="0" fontId="8" fillId="3" borderId="0" xfId="0" applyFont="1" applyFill="1" applyAlignment="1">
      <alignment horizontal="left" vertical="center"/>
    </xf>
    <xf numFmtId="0" fontId="3" fillId="3" borderId="0" xfId="0" applyFont="1" applyFill="1" applyAlignment="1">
      <alignment horizontal="left" vertical="center" wrapText="1"/>
    </xf>
    <xf numFmtId="38" fontId="3" fillId="3" borderId="0" xfId="1" applyFont="1" applyFill="1" applyAlignment="1">
      <alignment vertical="center"/>
    </xf>
    <xf numFmtId="0" fontId="10" fillId="0" borderId="10" xfId="0" applyFont="1" applyBorder="1" applyAlignment="1">
      <alignment horizontal="center" vertical="center" wrapText="1"/>
    </xf>
    <xf numFmtId="38" fontId="3" fillId="0" borderId="11" xfId="1" applyFont="1" applyBorder="1" applyAlignment="1">
      <alignment horizontal="right" vertical="center" wrapText="1"/>
    </xf>
    <xf numFmtId="38" fontId="3" fillId="2" borderId="12" xfId="1" applyFont="1" applyFill="1" applyBorder="1" applyAlignment="1">
      <alignment horizontal="right" vertical="center" wrapText="1"/>
    </xf>
    <xf numFmtId="38" fontId="3" fillId="0" borderId="10" xfId="0" applyNumberFormat="1" applyFont="1" applyBorder="1" applyAlignment="1">
      <alignment horizontal="right" vertical="center" wrapText="1"/>
    </xf>
    <xf numFmtId="0" fontId="0" fillId="0" borderId="0" xfId="0" applyAlignment="1"/>
    <xf numFmtId="0" fontId="0" fillId="0" borderId="0" xfId="0" applyAlignment="1">
      <alignment horizontal="center"/>
    </xf>
    <xf numFmtId="0" fontId="0" fillId="0" borderId="0" xfId="0" quotePrefix="1" applyAlignment="1"/>
    <xf numFmtId="178" fontId="0" fillId="0" borderId="0" xfId="0" quotePrefix="1" applyNumberFormat="1" applyAlignment="1"/>
    <xf numFmtId="178" fontId="0" fillId="0" borderId="0" xfId="0" applyNumberFormat="1" applyAlignment="1"/>
    <xf numFmtId="179" fontId="0" fillId="0" borderId="0" xfId="0" applyNumberFormat="1" applyAlignment="1"/>
    <xf numFmtId="179" fontId="0" fillId="0" borderId="0" xfId="0" quotePrefix="1" applyNumberFormat="1" applyAlignment="1"/>
    <xf numFmtId="179" fontId="0" fillId="0" borderId="0" xfId="0" applyNumberFormat="1" applyAlignment="1">
      <alignment horizontal="center"/>
    </xf>
    <xf numFmtId="178" fontId="0" fillId="0" borderId="0" xfId="0" quotePrefix="1" applyNumberFormat="1" applyAlignment="1">
      <alignment horizontal="center"/>
    </xf>
    <xf numFmtId="0" fontId="13" fillId="0" borderId="0" xfId="0" applyFont="1" applyAlignment="1"/>
    <xf numFmtId="0" fontId="14" fillId="0" borderId="0" xfId="0" applyFont="1" applyAlignment="1">
      <alignment horizontal="center"/>
    </xf>
    <xf numFmtId="0" fontId="14" fillId="0" borderId="0" xfId="0" quotePrefix="1" applyFont="1" applyAlignment="1">
      <alignment horizontal="center"/>
    </xf>
    <xf numFmtId="0" fontId="14" fillId="0" borderId="0" xfId="0" quotePrefix="1" applyFont="1" applyBorder="1" applyAlignment="1">
      <alignment horizontal="center"/>
    </xf>
    <xf numFmtId="177" fontId="13" fillId="0" borderId="17" xfId="0" applyNumberFormat="1" applyFont="1" applyBorder="1" applyAlignment="1"/>
    <xf numFmtId="177" fontId="13" fillId="0" borderId="0" xfId="0" quotePrefix="1" applyNumberFormat="1" applyFont="1" applyAlignment="1">
      <alignment horizontal="center"/>
    </xf>
    <xf numFmtId="177" fontId="14" fillId="0" borderId="0" xfId="0" quotePrefix="1" applyNumberFormat="1" applyFont="1" applyAlignment="1"/>
    <xf numFmtId="177" fontId="3" fillId="0" borderId="10" xfId="0" applyNumberFormat="1" applyFont="1" applyBorder="1" applyAlignment="1">
      <alignment horizontal="right" vertical="center" wrapText="1"/>
    </xf>
    <xf numFmtId="38" fontId="4" fillId="0" borderId="0" xfId="1" applyFont="1" applyFill="1" applyBorder="1" applyAlignment="1">
      <alignment horizontal="left" vertical="top" wrapText="1"/>
    </xf>
    <xf numFmtId="38" fontId="7" fillId="3" borderId="15" xfId="1" applyFont="1" applyFill="1" applyBorder="1" applyAlignment="1">
      <alignment horizontal="center" vertical="center"/>
    </xf>
    <xf numFmtId="38" fontId="7" fillId="3" borderId="16" xfId="1" applyFont="1" applyFill="1" applyBorder="1" applyAlignment="1">
      <alignment horizontal="center" vertical="center"/>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7" xfId="0"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5" xfId="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38" fontId="3" fillId="2" borderId="3" xfId="1" applyFont="1" applyFill="1" applyBorder="1" applyAlignment="1">
      <alignment horizontal="center" vertical="center" wrapText="1"/>
    </xf>
    <xf numFmtId="38" fontId="3" fillId="2" borderId="5" xfId="1" applyFont="1" applyFill="1" applyBorder="1" applyAlignment="1">
      <alignment horizontal="center" vertical="center" wrapText="1"/>
    </xf>
    <xf numFmtId="38" fontId="3" fillId="2" borderId="14" xfId="1" applyFont="1" applyFill="1" applyBorder="1" applyAlignment="1">
      <alignment horizontal="center" vertical="center" wrapText="1"/>
    </xf>
    <xf numFmtId="38" fontId="3" fillId="2" borderId="6" xfId="1" applyFont="1" applyFill="1" applyBorder="1" applyAlignment="1">
      <alignment horizontal="center" vertical="center" wrapText="1"/>
    </xf>
    <xf numFmtId="38" fontId="3" fillId="2" borderId="9" xfId="1" applyFont="1" applyFill="1" applyBorder="1" applyAlignment="1">
      <alignment horizontal="center" vertical="center" wrapText="1"/>
    </xf>
    <xf numFmtId="38" fontId="5" fillId="0" borderId="0" xfId="1" applyFont="1" applyFill="1" applyBorder="1" applyAlignment="1">
      <alignment horizontal="left" vertical="top" wrapText="1"/>
    </xf>
    <xf numFmtId="178" fontId="15" fillId="0" borderId="0" xfId="0" applyNumberFormat="1" applyFont="1" applyAlignment="1">
      <alignment horizontal="center"/>
    </xf>
    <xf numFmtId="0" fontId="14"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283030</xdr:colOff>
      <xdr:row>13</xdr:row>
      <xdr:rowOff>65314</xdr:rowOff>
    </xdr:from>
    <xdr:to>
      <xdr:col>6</xdr:col>
      <xdr:colOff>304800</xdr:colOff>
      <xdr:row>15</xdr:row>
      <xdr:rowOff>326571</xdr:rowOff>
    </xdr:to>
    <xdr:sp macro="" textlink="">
      <xdr:nvSpPr>
        <xdr:cNvPr id="2" name="テキスト ボックス 1"/>
        <xdr:cNvSpPr txBox="1"/>
      </xdr:nvSpPr>
      <xdr:spPr>
        <a:xfrm>
          <a:off x="696687" y="6193971"/>
          <a:ext cx="7837713" cy="1306286"/>
        </a:xfrm>
        <a:prstGeom prst="rect">
          <a:avLst/>
        </a:prstGeom>
        <a:solidFill>
          <a:schemeClr val="lt1"/>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BIZ UDゴシック" panose="020B0400000000000000" pitchFamily="49" charset="-128"/>
              <a:ea typeface="BIZ UDゴシック" panose="020B0400000000000000" pitchFamily="49" charset="-128"/>
            </a:rPr>
            <a:t>・支援予定額は（注）２の算出方法により算出した金額を記載してください。</a:t>
          </a:r>
          <a:endParaRPr kumimoji="1" lang="en-US" altLang="ja-JP" sz="1600">
            <a:solidFill>
              <a:srgbClr val="FF0000"/>
            </a:solidFill>
            <a:latin typeface="BIZ UDゴシック" panose="020B0400000000000000" pitchFamily="49" charset="-128"/>
            <a:ea typeface="BIZ UDゴシック" panose="020B0400000000000000" pitchFamily="49" charset="-128"/>
          </a:endParaRPr>
        </a:p>
        <a:p>
          <a:r>
            <a:rPr kumimoji="1" lang="ja-JP" altLang="en-US" sz="1600">
              <a:solidFill>
                <a:srgbClr val="FF0000"/>
              </a:solidFill>
              <a:latin typeface="BIZ UDゴシック" panose="020B0400000000000000" pitchFamily="49" charset="-128"/>
              <a:ea typeface="BIZ UDゴシック" panose="020B0400000000000000" pitchFamily="49" charset="-128"/>
            </a:rPr>
            <a:t>・秋肥の高騰率は、</a:t>
          </a:r>
          <a:r>
            <a:rPr kumimoji="1" lang="en-US" altLang="ja-JP" sz="1600">
              <a:solidFill>
                <a:srgbClr val="FF0000"/>
              </a:solidFill>
              <a:latin typeface="BIZ UDゴシック" panose="020B0400000000000000" pitchFamily="49" charset="-128"/>
              <a:ea typeface="BIZ UDゴシック" panose="020B0400000000000000" pitchFamily="49" charset="-128"/>
            </a:rPr>
            <a:t>1.4</a:t>
          </a:r>
          <a:r>
            <a:rPr kumimoji="1" lang="ja-JP" altLang="en-US" sz="1600">
              <a:solidFill>
                <a:srgbClr val="FF0000"/>
              </a:solidFill>
              <a:latin typeface="BIZ UDゴシック" panose="020B0400000000000000" pitchFamily="49" charset="-128"/>
              <a:ea typeface="BIZ UDゴシック" panose="020B0400000000000000" pitchFamily="49" charset="-128"/>
            </a:rPr>
            <a:t>です。</a:t>
          </a:r>
          <a:endParaRPr kumimoji="1" lang="en-US" altLang="ja-JP" sz="1600">
            <a:solidFill>
              <a:srgbClr val="FF0000"/>
            </a:solidFill>
            <a:latin typeface="BIZ UDゴシック" panose="020B0400000000000000" pitchFamily="49" charset="-128"/>
            <a:ea typeface="BIZ UDゴシック" panose="020B0400000000000000" pitchFamily="49" charset="-128"/>
          </a:endParaRPr>
        </a:p>
        <a:p>
          <a:r>
            <a:rPr kumimoji="1" lang="ja-JP" altLang="en-US" sz="1600">
              <a:solidFill>
                <a:srgbClr val="FF0000"/>
              </a:solidFill>
              <a:latin typeface="BIZ UDゴシック" panose="020B0400000000000000" pitchFamily="49" charset="-128"/>
              <a:ea typeface="BIZ UDゴシック" panose="020B0400000000000000" pitchFamily="49" charset="-128"/>
            </a:rPr>
            <a:t>・金額は円単、小数点以下は切り捨てで記載願います。 </a:t>
          </a:r>
          <a:endParaRPr kumimoji="1" lang="en-US" altLang="ja-JP" sz="1600">
            <a:solidFill>
              <a:srgbClr val="FF0000"/>
            </a:solidFill>
            <a:latin typeface="BIZ UDゴシック" panose="020B0400000000000000" pitchFamily="49" charset="-128"/>
            <a:ea typeface="BIZ UDゴシック" panose="020B0400000000000000" pitchFamily="49" charset="-128"/>
          </a:endParaRPr>
        </a:p>
        <a:p>
          <a:r>
            <a:rPr kumimoji="1" lang="ja-JP" altLang="en-US" sz="1600">
              <a:solidFill>
                <a:srgbClr val="FF0000"/>
              </a:solidFill>
              <a:latin typeface="BIZ UDゴシック" panose="020B0400000000000000" pitchFamily="49" charset="-128"/>
              <a:ea typeface="BIZ UDゴシック" panose="020B0400000000000000" pitchFamily="49" charset="-128"/>
            </a:rPr>
            <a:t>・必ず検算してください。</a:t>
          </a:r>
        </a:p>
      </xdr:txBody>
    </xdr:sp>
    <xdr:clientData/>
  </xdr:twoCellAnchor>
  <xdr:twoCellAnchor>
    <xdr:from>
      <xdr:col>0</xdr:col>
      <xdr:colOff>348342</xdr:colOff>
      <xdr:row>20</xdr:row>
      <xdr:rowOff>174170</xdr:rowOff>
    </xdr:from>
    <xdr:to>
      <xdr:col>5</xdr:col>
      <xdr:colOff>555175</xdr:colOff>
      <xdr:row>20</xdr:row>
      <xdr:rowOff>511629</xdr:rowOff>
    </xdr:to>
    <xdr:sp macro="" textlink="">
      <xdr:nvSpPr>
        <xdr:cNvPr id="3" name="正方形/長方形 2"/>
        <xdr:cNvSpPr/>
      </xdr:nvSpPr>
      <xdr:spPr>
        <a:xfrm>
          <a:off x="348342" y="8860970"/>
          <a:ext cx="6749147" cy="337459"/>
        </a:xfrm>
        <a:prstGeom prst="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370110</xdr:colOff>
      <xdr:row>20</xdr:row>
      <xdr:rowOff>1447800</xdr:rowOff>
    </xdr:from>
    <xdr:to>
      <xdr:col>5</xdr:col>
      <xdr:colOff>489853</xdr:colOff>
      <xdr:row>20</xdr:row>
      <xdr:rowOff>1774371</xdr:rowOff>
    </xdr:to>
    <xdr:sp macro="" textlink="">
      <xdr:nvSpPr>
        <xdr:cNvPr id="7" name="正方形/長方形 6"/>
        <xdr:cNvSpPr/>
      </xdr:nvSpPr>
      <xdr:spPr>
        <a:xfrm>
          <a:off x="370110" y="10134600"/>
          <a:ext cx="6662057" cy="326571"/>
        </a:xfrm>
        <a:prstGeom prst="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zoomScale="70" zoomScaleNormal="70" zoomScaleSheetLayoutView="108" workbookViewId="0">
      <selection activeCell="C8" sqref="C8"/>
    </sheetView>
  </sheetViews>
  <sheetFormatPr defaultColWidth="8.88671875" defaultRowHeight="12" x14ac:dyDescent="0.15"/>
  <cols>
    <col min="1" max="1" width="6" style="3" customWidth="1"/>
    <col min="2" max="2" width="15.5546875" style="1" customWidth="1"/>
    <col min="3" max="3" width="24.5546875" style="4" customWidth="1"/>
    <col min="4" max="4" width="24.5546875" style="5" customWidth="1"/>
    <col min="5" max="6" width="24.5546875" style="6" customWidth="1"/>
    <col min="7" max="7" width="18.88671875" style="2" customWidth="1"/>
    <col min="8" max="16384" width="8.88671875" style="2"/>
  </cols>
  <sheetData>
    <row r="1" spans="1:7" ht="26.4" customHeight="1" thickBot="1" x14ac:dyDescent="0.2">
      <c r="A1" s="28" t="s">
        <v>25</v>
      </c>
      <c r="B1" s="29"/>
      <c r="C1" s="30"/>
      <c r="F1" s="53" t="s">
        <v>24</v>
      </c>
      <c r="G1" s="54"/>
    </row>
    <row r="2" spans="1:7" ht="22.2" customHeight="1" x14ac:dyDescent="0.15">
      <c r="A2" s="24" t="s">
        <v>23</v>
      </c>
    </row>
    <row r="3" spans="1:7" ht="30" customHeight="1" x14ac:dyDescent="0.15">
      <c r="A3" s="21" t="s">
        <v>0</v>
      </c>
      <c r="C3" s="7"/>
      <c r="D3" s="8"/>
      <c r="E3" s="9"/>
      <c r="F3" s="9"/>
    </row>
    <row r="4" spans="1:7" ht="20.399999999999999" customHeight="1" thickBot="1" x14ac:dyDescent="0.2">
      <c r="A4" s="55" t="s">
        <v>1</v>
      </c>
      <c r="B4" s="22" t="s">
        <v>2</v>
      </c>
      <c r="C4" s="58" t="s">
        <v>16</v>
      </c>
      <c r="D4" s="59"/>
      <c r="E4" s="59"/>
      <c r="F4" s="59"/>
      <c r="G4" s="60"/>
    </row>
    <row r="5" spans="1:7" ht="53.25" customHeight="1" thickBot="1" x14ac:dyDescent="0.2">
      <c r="A5" s="56"/>
      <c r="B5" s="61" t="s">
        <v>3</v>
      </c>
      <c r="C5" s="63" t="s">
        <v>14</v>
      </c>
      <c r="D5" s="64"/>
      <c r="E5" s="63" t="s">
        <v>13</v>
      </c>
      <c r="F5" s="65"/>
      <c r="G5" s="66" t="s">
        <v>15</v>
      </c>
    </row>
    <row r="6" spans="1:7" ht="42" customHeight="1" thickBot="1" x14ac:dyDescent="0.2">
      <c r="A6" s="57"/>
      <c r="B6" s="62"/>
      <c r="C6" s="16" t="s">
        <v>20</v>
      </c>
      <c r="D6" s="10" t="s">
        <v>18</v>
      </c>
      <c r="E6" s="16" t="s">
        <v>20</v>
      </c>
      <c r="F6" s="10" t="s">
        <v>18</v>
      </c>
      <c r="G6" s="67"/>
    </row>
    <row r="7" spans="1:7" ht="41.1" customHeight="1" thickTop="1" x14ac:dyDescent="0.15">
      <c r="A7" s="25">
        <v>1</v>
      </c>
      <c r="B7" s="31" t="s">
        <v>26</v>
      </c>
      <c r="C7" s="12">
        <f>計算シート!E5</f>
        <v>100000</v>
      </c>
      <c r="D7" s="32">
        <f>計算シート!B5</f>
        <v>14444</v>
      </c>
      <c r="E7" s="27"/>
      <c r="F7" s="27"/>
      <c r="G7" s="34">
        <f>D7</f>
        <v>14444</v>
      </c>
    </row>
    <row r="8" spans="1:7" ht="41.1" customHeight="1" x14ac:dyDescent="0.15">
      <c r="A8" s="26">
        <v>2</v>
      </c>
      <c r="B8" s="31" t="s">
        <v>27</v>
      </c>
      <c r="C8" s="12">
        <f>計算シート!E10</f>
        <v>200000</v>
      </c>
      <c r="D8" s="32">
        <f>計算シート!B10</f>
        <v>28888</v>
      </c>
      <c r="E8" s="27"/>
      <c r="F8" s="27"/>
      <c r="G8" s="34">
        <f t="shared" ref="G8:G17" si="0">D8</f>
        <v>28888</v>
      </c>
    </row>
    <row r="9" spans="1:7" ht="41.1" customHeight="1" x14ac:dyDescent="0.15">
      <c r="A9" s="26">
        <v>3</v>
      </c>
      <c r="B9" s="31" t="s">
        <v>28</v>
      </c>
      <c r="C9" s="12">
        <f>計算シート!E15</f>
        <v>300000</v>
      </c>
      <c r="D9" s="32">
        <f>計算シート!B15</f>
        <v>43333</v>
      </c>
      <c r="E9" s="27"/>
      <c r="F9" s="27"/>
      <c r="G9" s="34">
        <f t="shared" si="0"/>
        <v>43333</v>
      </c>
    </row>
    <row r="10" spans="1:7" ht="41.1" customHeight="1" x14ac:dyDescent="0.15">
      <c r="A10" s="26">
        <v>4</v>
      </c>
      <c r="B10" s="31" t="s">
        <v>29</v>
      </c>
      <c r="C10" s="12">
        <f>計算シート!E20</f>
        <v>400000</v>
      </c>
      <c r="D10" s="32">
        <f>計算シート!B20</f>
        <v>57777</v>
      </c>
      <c r="E10" s="27"/>
      <c r="F10" s="27"/>
      <c r="G10" s="34">
        <f t="shared" si="0"/>
        <v>57777</v>
      </c>
    </row>
    <row r="11" spans="1:7" ht="41.1" customHeight="1" x14ac:dyDescent="0.15">
      <c r="A11" s="26">
        <v>5</v>
      </c>
      <c r="B11" s="31" t="s">
        <v>30</v>
      </c>
      <c r="C11" s="12">
        <f>計算シート!E25</f>
        <v>500000</v>
      </c>
      <c r="D11" s="32">
        <f>計算シート!B25</f>
        <v>72222</v>
      </c>
      <c r="E11" s="27"/>
      <c r="F11" s="27"/>
      <c r="G11" s="34">
        <f t="shared" si="0"/>
        <v>72222</v>
      </c>
    </row>
    <row r="12" spans="1:7" ht="41.1" customHeight="1" x14ac:dyDescent="0.15">
      <c r="A12" s="26">
        <v>6</v>
      </c>
      <c r="B12" s="31" t="s">
        <v>31</v>
      </c>
      <c r="C12" s="12">
        <f>計算シート!E30</f>
        <v>1000000</v>
      </c>
      <c r="D12" s="32">
        <f>計算シート!B30</f>
        <v>144444</v>
      </c>
      <c r="E12" s="27"/>
      <c r="F12" s="27"/>
      <c r="G12" s="34">
        <f t="shared" si="0"/>
        <v>144444</v>
      </c>
    </row>
    <row r="13" spans="1:7" ht="41.1" customHeight="1" x14ac:dyDescent="0.15">
      <c r="A13" s="26">
        <v>7</v>
      </c>
      <c r="B13" s="31" t="s">
        <v>32</v>
      </c>
      <c r="C13" s="12">
        <f>計算シート!E35</f>
        <v>2000000</v>
      </c>
      <c r="D13" s="32">
        <f>計算シート!B35</f>
        <v>288888</v>
      </c>
      <c r="E13" s="27"/>
      <c r="F13" s="27"/>
      <c r="G13" s="34">
        <f t="shared" si="0"/>
        <v>288888</v>
      </c>
    </row>
    <row r="14" spans="1:7" ht="41.1" customHeight="1" x14ac:dyDescent="0.15">
      <c r="A14" s="26"/>
      <c r="B14" s="31"/>
      <c r="C14" s="12"/>
      <c r="D14" s="32"/>
      <c r="E14" s="27"/>
      <c r="F14" s="27"/>
      <c r="G14" s="34"/>
    </row>
    <row r="15" spans="1:7" ht="41.1" customHeight="1" x14ac:dyDescent="0.15">
      <c r="A15" s="26"/>
      <c r="B15" s="31"/>
      <c r="C15" s="12"/>
      <c r="D15" s="32"/>
      <c r="E15" s="27"/>
      <c r="F15" s="27"/>
      <c r="G15" s="34"/>
    </row>
    <row r="16" spans="1:7" ht="41.1" customHeight="1" x14ac:dyDescent="0.15">
      <c r="A16" s="26"/>
      <c r="B16" s="31"/>
      <c r="C16" s="12"/>
      <c r="D16" s="32"/>
      <c r="E16" s="27"/>
      <c r="F16" s="27"/>
      <c r="G16" s="34"/>
    </row>
    <row r="17" spans="1:7" ht="41.1" customHeight="1" x14ac:dyDescent="0.15">
      <c r="A17" s="26"/>
      <c r="B17" s="11"/>
      <c r="C17" s="12"/>
      <c r="D17" s="32"/>
      <c r="E17" s="27"/>
      <c r="F17" s="27"/>
      <c r="G17" s="34">
        <f t="shared" si="0"/>
        <v>0</v>
      </c>
    </row>
    <row r="18" spans="1:7" s="6" customFormat="1" ht="44.25" customHeight="1" thickBot="1" x14ac:dyDescent="0.2">
      <c r="A18" s="15" t="s">
        <v>5</v>
      </c>
      <c r="B18" s="13" t="s">
        <v>4</v>
      </c>
      <c r="C18" s="14">
        <f>SUM(C7:C13)</f>
        <v>4500000</v>
      </c>
      <c r="D18" s="33">
        <f>SUM(D7:D17)</f>
        <v>649996</v>
      </c>
      <c r="E18" s="27">
        <f>SUM(E7:E17)</f>
        <v>0</v>
      </c>
      <c r="F18" s="27">
        <f t="shared" ref="F18:G18" si="1">SUM(F7:F17)</f>
        <v>0</v>
      </c>
      <c r="G18" s="51">
        <f t="shared" si="1"/>
        <v>649996</v>
      </c>
    </row>
    <row r="19" spans="1:7" s="6" customFormat="1" ht="18.75" customHeight="1" x14ac:dyDescent="0.15">
      <c r="A19" s="19" t="s">
        <v>6</v>
      </c>
      <c r="B19" s="17"/>
      <c r="C19" s="18"/>
      <c r="D19" s="17"/>
      <c r="E19" s="18"/>
      <c r="F19" s="17"/>
      <c r="G19" s="18"/>
    </row>
    <row r="20" spans="1:7" s="6" customFormat="1" ht="98.25" customHeight="1" x14ac:dyDescent="0.15">
      <c r="A20" s="20" t="s">
        <v>7</v>
      </c>
      <c r="B20" s="68" t="s">
        <v>21</v>
      </c>
      <c r="C20" s="68"/>
      <c r="D20" s="68"/>
      <c r="E20" s="68"/>
      <c r="F20" s="68"/>
      <c r="G20" s="68"/>
    </row>
    <row r="21" spans="1:7" s="6" customFormat="1" ht="178.5" customHeight="1" x14ac:dyDescent="0.15">
      <c r="A21" s="20" t="s">
        <v>8</v>
      </c>
      <c r="B21" s="52" t="s">
        <v>22</v>
      </c>
      <c r="C21" s="52"/>
      <c r="D21" s="52"/>
      <c r="E21" s="52"/>
      <c r="F21" s="52"/>
      <c r="G21" s="52"/>
    </row>
    <row r="22" spans="1:7" s="6" customFormat="1" ht="50.25" customHeight="1" x14ac:dyDescent="0.15">
      <c r="A22" s="20" t="s">
        <v>9</v>
      </c>
      <c r="B22" s="52" t="s">
        <v>19</v>
      </c>
      <c r="C22" s="52"/>
      <c r="D22" s="52"/>
      <c r="E22" s="52"/>
      <c r="F22" s="52"/>
      <c r="G22" s="52"/>
    </row>
    <row r="23" spans="1:7" s="6" customFormat="1" ht="18.75" customHeight="1" x14ac:dyDescent="0.15">
      <c r="A23" s="20" t="s">
        <v>10</v>
      </c>
      <c r="B23" s="52" t="s">
        <v>12</v>
      </c>
      <c r="C23" s="52"/>
      <c r="D23" s="52"/>
      <c r="E23" s="52"/>
      <c r="F23" s="52"/>
    </row>
    <row r="24" spans="1:7" s="6" customFormat="1" ht="18.75" customHeight="1" x14ac:dyDescent="0.15">
      <c r="A24" s="20" t="s">
        <v>11</v>
      </c>
      <c r="B24" s="52" t="s">
        <v>17</v>
      </c>
      <c r="C24" s="52"/>
      <c r="D24" s="52"/>
      <c r="E24" s="52"/>
      <c r="F24" s="52"/>
    </row>
    <row r="25" spans="1:7" s="6" customFormat="1" ht="18.75" customHeight="1" x14ac:dyDescent="0.15">
      <c r="A25" s="20"/>
      <c r="B25" s="23"/>
      <c r="C25" s="23"/>
      <c r="D25" s="52"/>
      <c r="E25" s="52"/>
      <c r="F25" s="52"/>
    </row>
  </sheetData>
  <mergeCells count="13">
    <mergeCell ref="D25:F25"/>
    <mergeCell ref="F1:G1"/>
    <mergeCell ref="A4:A6"/>
    <mergeCell ref="C4:G4"/>
    <mergeCell ref="B5:B6"/>
    <mergeCell ref="C5:D5"/>
    <mergeCell ref="E5:F5"/>
    <mergeCell ref="G5:G6"/>
    <mergeCell ref="B20:G20"/>
    <mergeCell ref="B21:G21"/>
    <mergeCell ref="B22:G22"/>
    <mergeCell ref="B23:F23"/>
    <mergeCell ref="B24:F24"/>
  </mergeCells>
  <phoneticPr fontId="2"/>
  <printOptions horizontalCentered="1"/>
  <pageMargins left="0.39370078740157483" right="0.39370078740157483" top="0.74803149606299213" bottom="0.55118110236220474" header="0.31496062992125984" footer="0.31496062992125984"/>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workbookViewId="0">
      <selection activeCell="O20" sqref="O20"/>
    </sheetView>
  </sheetViews>
  <sheetFormatPr defaultRowHeight="12" x14ac:dyDescent="0.15"/>
  <cols>
    <col min="1" max="1" width="5.5546875" style="35" customWidth="1"/>
    <col min="2" max="2" width="16.6640625" style="35" customWidth="1"/>
    <col min="3" max="3" width="3.5546875" style="36" customWidth="1"/>
    <col min="4" max="4" width="1.6640625" style="35" customWidth="1"/>
    <col min="5" max="5" width="22" style="35" customWidth="1"/>
    <col min="6" max="6" width="3.5546875" style="36" customWidth="1"/>
    <col min="7" max="7" width="18.109375" style="35" customWidth="1"/>
    <col min="8" max="8" width="2.77734375" style="35" customWidth="1"/>
    <col min="9" max="9" width="8.88671875" style="35"/>
    <col min="10" max="10" width="2.6640625" style="35" customWidth="1"/>
    <col min="11" max="11" width="5.6640625" style="35" customWidth="1"/>
    <col min="12" max="12" width="3.33203125" style="36" customWidth="1"/>
    <col min="13" max="13" width="7.44140625" style="35" customWidth="1"/>
    <col min="14" max="16384" width="8.88671875" style="35"/>
  </cols>
  <sheetData>
    <row r="1" spans="1:13" x14ac:dyDescent="0.15">
      <c r="A1" s="35" t="s">
        <v>33</v>
      </c>
    </row>
    <row r="2" spans="1:13" s="44" customFormat="1" ht="14.4" x14ac:dyDescent="0.2">
      <c r="A2" s="44" t="s">
        <v>41</v>
      </c>
      <c r="B2" s="45" t="s">
        <v>34</v>
      </c>
      <c r="C2" s="46" t="s">
        <v>35</v>
      </c>
      <c r="E2" s="45" t="s">
        <v>44</v>
      </c>
      <c r="F2" s="47" t="s">
        <v>36</v>
      </c>
      <c r="G2" s="70" t="s">
        <v>45</v>
      </c>
      <c r="H2" s="70"/>
      <c r="I2" s="70"/>
      <c r="J2" s="70"/>
      <c r="K2" s="70"/>
      <c r="L2" s="46" t="s">
        <v>37</v>
      </c>
      <c r="M2" s="44">
        <v>0.7</v>
      </c>
    </row>
    <row r="3" spans="1:13" x14ac:dyDescent="0.15">
      <c r="G3" s="37" t="s">
        <v>43</v>
      </c>
      <c r="H3" s="37" t="s">
        <v>38</v>
      </c>
      <c r="I3" s="35" t="s">
        <v>39</v>
      </c>
      <c r="J3" s="37" t="s">
        <v>38</v>
      </c>
      <c r="K3" s="35" t="s">
        <v>40</v>
      </c>
    </row>
    <row r="4" spans="1:13" ht="12.6" thickBot="1" x14ac:dyDescent="0.2">
      <c r="G4" s="43">
        <f>E5</f>
        <v>100000</v>
      </c>
      <c r="H4" s="38"/>
      <c r="I4" s="42">
        <v>1.4</v>
      </c>
      <c r="J4" s="41"/>
      <c r="K4" s="40">
        <v>0.9</v>
      </c>
      <c r="L4" s="42"/>
      <c r="M4" s="39"/>
    </row>
    <row r="5" spans="1:13" s="44" customFormat="1" ht="15" thickBot="1" x14ac:dyDescent="0.25">
      <c r="B5" s="48">
        <f>ROUNDDOWN((E5-G5)*M2,0)</f>
        <v>14444</v>
      </c>
      <c r="C5" s="49" t="s">
        <v>35</v>
      </c>
      <c r="D5" s="50"/>
      <c r="E5" s="48">
        <v>100000</v>
      </c>
      <c r="F5" s="47" t="s">
        <v>36</v>
      </c>
      <c r="G5" s="69">
        <f>G4/I4/K4</f>
        <v>79365.079365079364</v>
      </c>
      <c r="H5" s="69"/>
      <c r="I5" s="69"/>
      <c r="J5" s="69"/>
      <c r="K5" s="69"/>
      <c r="L5" s="46" t="s">
        <v>37</v>
      </c>
      <c r="M5" s="44">
        <v>0.7</v>
      </c>
    </row>
    <row r="6" spans="1:13" x14ac:dyDescent="0.15">
      <c r="G6" s="39"/>
      <c r="H6" s="39"/>
      <c r="I6" s="40"/>
      <c r="J6" s="40"/>
      <c r="K6" s="40"/>
      <c r="L6" s="42"/>
      <c r="M6" s="39"/>
    </row>
    <row r="7" spans="1:13" s="44" customFormat="1" ht="14.4" x14ac:dyDescent="0.2">
      <c r="A7" s="44" t="s">
        <v>42</v>
      </c>
      <c r="B7" s="45" t="s">
        <v>34</v>
      </c>
      <c r="C7" s="46" t="s">
        <v>35</v>
      </c>
      <c r="E7" s="45" t="s">
        <v>44</v>
      </c>
      <c r="F7" s="47" t="s">
        <v>36</v>
      </c>
      <c r="G7" s="70" t="s">
        <v>45</v>
      </c>
      <c r="H7" s="70"/>
      <c r="I7" s="70"/>
      <c r="J7" s="70"/>
      <c r="K7" s="70"/>
      <c r="L7" s="46" t="s">
        <v>37</v>
      </c>
      <c r="M7" s="44">
        <v>0.7</v>
      </c>
    </row>
    <row r="8" spans="1:13" x14ac:dyDescent="0.15">
      <c r="G8" s="37" t="s">
        <v>43</v>
      </c>
      <c r="H8" s="37" t="s">
        <v>38</v>
      </c>
      <c r="I8" s="35" t="s">
        <v>39</v>
      </c>
      <c r="J8" s="37" t="s">
        <v>38</v>
      </c>
      <c r="K8" s="35" t="s">
        <v>40</v>
      </c>
    </row>
    <row r="9" spans="1:13" ht="12.6" thickBot="1" x14ac:dyDescent="0.2">
      <c r="G9" s="43">
        <f>E10</f>
        <v>200000</v>
      </c>
      <c r="H9" s="38"/>
      <c r="I9" s="42">
        <v>1.4</v>
      </c>
      <c r="J9" s="41"/>
      <c r="K9" s="40">
        <v>0.9</v>
      </c>
      <c r="L9" s="42"/>
      <c r="M9" s="39"/>
    </row>
    <row r="10" spans="1:13" s="44" customFormat="1" ht="15" thickBot="1" x14ac:dyDescent="0.25">
      <c r="B10" s="48">
        <f>ROUNDDOWN((E10-G10)*M7,0)</f>
        <v>28888</v>
      </c>
      <c r="C10" s="49" t="s">
        <v>35</v>
      </c>
      <c r="D10" s="50"/>
      <c r="E10" s="48">
        <v>200000</v>
      </c>
      <c r="F10" s="47" t="s">
        <v>36</v>
      </c>
      <c r="G10" s="69">
        <f>G9/I9/K9</f>
        <v>158730.15873015873</v>
      </c>
      <c r="H10" s="69"/>
      <c r="I10" s="69"/>
      <c r="J10" s="69"/>
      <c r="K10" s="69"/>
      <c r="L10" s="46" t="s">
        <v>37</v>
      </c>
      <c r="M10" s="44">
        <v>0.7</v>
      </c>
    </row>
    <row r="12" spans="1:13" s="44" customFormat="1" ht="14.4" x14ac:dyDescent="0.2">
      <c r="A12" s="44" t="s">
        <v>46</v>
      </c>
      <c r="B12" s="45" t="s">
        <v>34</v>
      </c>
      <c r="C12" s="46" t="s">
        <v>35</v>
      </c>
      <c r="E12" s="45" t="s">
        <v>44</v>
      </c>
      <c r="F12" s="47" t="s">
        <v>36</v>
      </c>
      <c r="G12" s="70" t="s">
        <v>45</v>
      </c>
      <c r="H12" s="70"/>
      <c r="I12" s="70"/>
      <c r="J12" s="70"/>
      <c r="K12" s="70"/>
      <c r="L12" s="46" t="s">
        <v>37</v>
      </c>
      <c r="M12" s="44">
        <v>0.7</v>
      </c>
    </row>
    <row r="13" spans="1:13" x14ac:dyDescent="0.15">
      <c r="G13" s="37" t="s">
        <v>43</v>
      </c>
      <c r="H13" s="37" t="s">
        <v>38</v>
      </c>
      <c r="I13" s="35" t="s">
        <v>39</v>
      </c>
      <c r="J13" s="37" t="s">
        <v>38</v>
      </c>
      <c r="K13" s="35" t="s">
        <v>40</v>
      </c>
    </row>
    <row r="14" spans="1:13" ht="12.6" thickBot="1" x14ac:dyDescent="0.2">
      <c r="G14" s="43">
        <f>E15</f>
        <v>300000</v>
      </c>
      <c r="H14" s="38"/>
      <c r="I14" s="42">
        <v>1.4</v>
      </c>
      <c r="J14" s="41"/>
      <c r="K14" s="40">
        <v>0.9</v>
      </c>
      <c r="L14" s="42"/>
      <c r="M14" s="39"/>
    </row>
    <row r="15" spans="1:13" s="44" customFormat="1" ht="15" thickBot="1" x14ac:dyDescent="0.25">
      <c r="B15" s="48">
        <f>ROUNDDOWN((E15-G15)*M12,0)</f>
        <v>43333</v>
      </c>
      <c r="C15" s="49" t="s">
        <v>35</v>
      </c>
      <c r="D15" s="50"/>
      <c r="E15" s="48">
        <v>300000</v>
      </c>
      <c r="F15" s="47" t="s">
        <v>36</v>
      </c>
      <c r="G15" s="69">
        <f>G14/I14/K14</f>
        <v>238095.23809523811</v>
      </c>
      <c r="H15" s="69"/>
      <c r="I15" s="69"/>
      <c r="J15" s="69"/>
      <c r="K15" s="69"/>
      <c r="L15" s="46" t="s">
        <v>37</v>
      </c>
      <c r="M15" s="44">
        <v>0.7</v>
      </c>
    </row>
    <row r="16" spans="1:13" ht="13.8" customHeight="1" x14ac:dyDescent="0.15"/>
    <row r="17" spans="1:13" s="44" customFormat="1" ht="14.4" x14ac:dyDescent="0.2">
      <c r="A17" s="44" t="s">
        <v>47</v>
      </c>
      <c r="B17" s="45" t="s">
        <v>34</v>
      </c>
      <c r="C17" s="46" t="s">
        <v>35</v>
      </c>
      <c r="E17" s="45" t="s">
        <v>44</v>
      </c>
      <c r="F17" s="47" t="s">
        <v>36</v>
      </c>
      <c r="G17" s="70" t="s">
        <v>45</v>
      </c>
      <c r="H17" s="70"/>
      <c r="I17" s="70"/>
      <c r="J17" s="70"/>
      <c r="K17" s="70"/>
      <c r="L17" s="46" t="s">
        <v>37</v>
      </c>
      <c r="M17" s="44">
        <v>0.7</v>
      </c>
    </row>
    <row r="18" spans="1:13" x14ac:dyDescent="0.15">
      <c r="G18" s="37" t="s">
        <v>43</v>
      </c>
      <c r="H18" s="37" t="s">
        <v>38</v>
      </c>
      <c r="I18" s="35" t="s">
        <v>39</v>
      </c>
      <c r="J18" s="37" t="s">
        <v>38</v>
      </c>
      <c r="K18" s="35" t="s">
        <v>40</v>
      </c>
    </row>
    <row r="19" spans="1:13" ht="12.6" thickBot="1" x14ac:dyDescent="0.2">
      <c r="G19" s="43">
        <f>E20</f>
        <v>400000</v>
      </c>
      <c r="H19" s="38"/>
      <c r="I19" s="42">
        <v>1.4</v>
      </c>
      <c r="J19" s="41"/>
      <c r="K19" s="40">
        <v>0.9</v>
      </c>
      <c r="L19" s="42"/>
      <c r="M19" s="39"/>
    </row>
    <row r="20" spans="1:13" s="44" customFormat="1" ht="15" thickBot="1" x14ac:dyDescent="0.25">
      <c r="B20" s="48">
        <f>ROUNDDOWN((E20-G20)*M17,0)</f>
        <v>57777</v>
      </c>
      <c r="C20" s="49" t="s">
        <v>35</v>
      </c>
      <c r="D20" s="50"/>
      <c r="E20" s="48">
        <v>400000</v>
      </c>
      <c r="F20" s="47" t="s">
        <v>36</v>
      </c>
      <c r="G20" s="69">
        <f>G19/I19/K19</f>
        <v>317460.31746031746</v>
      </c>
      <c r="H20" s="69"/>
      <c r="I20" s="69"/>
      <c r="J20" s="69"/>
      <c r="K20" s="69"/>
      <c r="L20" s="46" t="s">
        <v>37</v>
      </c>
      <c r="M20" s="44">
        <v>0.7</v>
      </c>
    </row>
    <row r="21" spans="1:13" x14ac:dyDescent="0.15">
      <c r="G21" s="39"/>
      <c r="H21" s="39"/>
      <c r="I21" s="40"/>
      <c r="J21" s="40"/>
      <c r="K21" s="40"/>
      <c r="L21" s="42"/>
      <c r="M21" s="39"/>
    </row>
    <row r="22" spans="1:13" s="44" customFormat="1" ht="14.4" x14ac:dyDescent="0.2">
      <c r="A22" s="44" t="s">
        <v>48</v>
      </c>
      <c r="B22" s="45" t="s">
        <v>34</v>
      </c>
      <c r="C22" s="46" t="s">
        <v>35</v>
      </c>
      <c r="E22" s="45" t="s">
        <v>44</v>
      </c>
      <c r="F22" s="47" t="s">
        <v>36</v>
      </c>
      <c r="G22" s="70" t="s">
        <v>45</v>
      </c>
      <c r="H22" s="70"/>
      <c r="I22" s="70"/>
      <c r="J22" s="70"/>
      <c r="K22" s="70"/>
      <c r="L22" s="46" t="s">
        <v>37</v>
      </c>
      <c r="M22" s="44">
        <v>0.7</v>
      </c>
    </row>
    <row r="23" spans="1:13" x14ac:dyDescent="0.15">
      <c r="G23" s="37" t="s">
        <v>43</v>
      </c>
      <c r="H23" s="37" t="s">
        <v>38</v>
      </c>
      <c r="I23" s="35" t="s">
        <v>39</v>
      </c>
      <c r="J23" s="37" t="s">
        <v>38</v>
      </c>
      <c r="K23" s="35" t="s">
        <v>40</v>
      </c>
    </row>
    <row r="24" spans="1:13" ht="12.6" thickBot="1" x14ac:dyDescent="0.2">
      <c r="G24" s="43">
        <f>E25</f>
        <v>500000</v>
      </c>
      <c r="H24" s="38"/>
      <c r="I24" s="42">
        <v>1.4</v>
      </c>
      <c r="J24" s="41"/>
      <c r="K24" s="40">
        <v>0.9</v>
      </c>
      <c r="L24" s="42"/>
      <c r="M24" s="39"/>
    </row>
    <row r="25" spans="1:13" s="44" customFormat="1" ht="15" thickBot="1" x14ac:dyDescent="0.25">
      <c r="B25" s="48">
        <f>ROUNDDOWN((E25-G25)*M22,0)</f>
        <v>72222</v>
      </c>
      <c r="C25" s="49" t="s">
        <v>35</v>
      </c>
      <c r="D25" s="50"/>
      <c r="E25" s="48">
        <v>500000</v>
      </c>
      <c r="F25" s="47" t="s">
        <v>36</v>
      </c>
      <c r="G25" s="69">
        <f>G24/I24/K24</f>
        <v>396825.39682539681</v>
      </c>
      <c r="H25" s="69"/>
      <c r="I25" s="69"/>
      <c r="J25" s="69"/>
      <c r="K25" s="69"/>
      <c r="L25" s="46" t="s">
        <v>37</v>
      </c>
      <c r="M25" s="44">
        <v>0.7</v>
      </c>
    </row>
    <row r="27" spans="1:13" s="44" customFormat="1" ht="14.4" x14ac:dyDescent="0.2">
      <c r="A27" s="44" t="s">
        <v>49</v>
      </c>
      <c r="B27" s="45" t="s">
        <v>34</v>
      </c>
      <c r="C27" s="46" t="s">
        <v>35</v>
      </c>
      <c r="E27" s="45" t="s">
        <v>44</v>
      </c>
      <c r="F27" s="47" t="s">
        <v>36</v>
      </c>
      <c r="G27" s="70" t="s">
        <v>45</v>
      </c>
      <c r="H27" s="70"/>
      <c r="I27" s="70"/>
      <c r="J27" s="70"/>
      <c r="K27" s="70"/>
      <c r="L27" s="46" t="s">
        <v>37</v>
      </c>
      <c r="M27" s="44">
        <v>0.7</v>
      </c>
    </row>
    <row r="28" spans="1:13" x14ac:dyDescent="0.15">
      <c r="G28" s="37" t="s">
        <v>43</v>
      </c>
      <c r="H28" s="37" t="s">
        <v>38</v>
      </c>
      <c r="I28" s="35" t="s">
        <v>39</v>
      </c>
      <c r="J28" s="37" t="s">
        <v>38</v>
      </c>
      <c r="K28" s="35" t="s">
        <v>40</v>
      </c>
    </row>
    <row r="29" spans="1:13" ht="12.6" thickBot="1" x14ac:dyDescent="0.2">
      <c r="G29" s="43">
        <f>E30</f>
        <v>1000000</v>
      </c>
      <c r="H29" s="38"/>
      <c r="I29" s="42">
        <v>1.4</v>
      </c>
      <c r="J29" s="41"/>
      <c r="K29" s="40">
        <v>0.9</v>
      </c>
      <c r="L29" s="42"/>
      <c r="M29" s="39"/>
    </row>
    <row r="30" spans="1:13" s="44" customFormat="1" ht="15" thickBot="1" x14ac:dyDescent="0.25">
      <c r="B30" s="48">
        <f>ROUNDDOWN((E30-G30)*M27,0)</f>
        <v>144444</v>
      </c>
      <c r="C30" s="49" t="s">
        <v>35</v>
      </c>
      <c r="D30" s="50"/>
      <c r="E30" s="48">
        <v>1000000</v>
      </c>
      <c r="F30" s="47" t="s">
        <v>36</v>
      </c>
      <c r="G30" s="69">
        <f>G29/I29/K29</f>
        <v>793650.79365079361</v>
      </c>
      <c r="H30" s="69"/>
      <c r="I30" s="69"/>
      <c r="J30" s="69"/>
      <c r="K30" s="69"/>
      <c r="L30" s="46" t="s">
        <v>37</v>
      </c>
      <c r="M30" s="44">
        <v>0.7</v>
      </c>
    </row>
    <row r="32" spans="1:13" s="44" customFormat="1" ht="14.4" x14ac:dyDescent="0.2">
      <c r="A32" s="44" t="s">
        <v>50</v>
      </c>
      <c r="B32" s="45" t="s">
        <v>34</v>
      </c>
      <c r="C32" s="46" t="s">
        <v>35</v>
      </c>
      <c r="E32" s="45" t="s">
        <v>44</v>
      </c>
      <c r="F32" s="47" t="s">
        <v>36</v>
      </c>
      <c r="G32" s="70" t="s">
        <v>45</v>
      </c>
      <c r="H32" s="70"/>
      <c r="I32" s="70"/>
      <c r="J32" s="70"/>
      <c r="K32" s="70"/>
      <c r="L32" s="46" t="s">
        <v>37</v>
      </c>
      <c r="M32" s="44">
        <v>0.7</v>
      </c>
    </row>
    <row r="33" spans="2:13" x14ac:dyDescent="0.15">
      <c r="G33" s="37" t="s">
        <v>43</v>
      </c>
      <c r="H33" s="37" t="s">
        <v>38</v>
      </c>
      <c r="I33" s="35" t="s">
        <v>39</v>
      </c>
      <c r="J33" s="37" t="s">
        <v>38</v>
      </c>
      <c r="K33" s="35" t="s">
        <v>40</v>
      </c>
    </row>
    <row r="34" spans="2:13" ht="12.6" thickBot="1" x14ac:dyDescent="0.2">
      <c r="G34" s="43">
        <f>E35</f>
        <v>2000000</v>
      </c>
      <c r="H34" s="38"/>
      <c r="I34" s="42">
        <v>1.4</v>
      </c>
      <c r="J34" s="41"/>
      <c r="K34" s="40">
        <v>0.9</v>
      </c>
      <c r="L34" s="42"/>
      <c r="M34" s="39"/>
    </row>
    <row r="35" spans="2:13" s="44" customFormat="1" ht="15" thickBot="1" x14ac:dyDescent="0.25">
      <c r="B35" s="48">
        <f>ROUNDDOWN((E35-G35)*M32,0)</f>
        <v>288888</v>
      </c>
      <c r="C35" s="49" t="s">
        <v>35</v>
      </c>
      <c r="D35" s="50"/>
      <c r="E35" s="48">
        <v>2000000</v>
      </c>
      <c r="F35" s="47" t="s">
        <v>36</v>
      </c>
      <c r="G35" s="69">
        <f>G34/I34/K34</f>
        <v>1587301.5873015872</v>
      </c>
      <c r="H35" s="69"/>
      <c r="I35" s="69"/>
      <c r="J35" s="69"/>
      <c r="K35" s="69"/>
      <c r="L35" s="46" t="s">
        <v>37</v>
      </c>
      <c r="M35" s="44">
        <v>0.7</v>
      </c>
    </row>
  </sheetData>
  <mergeCells count="14">
    <mergeCell ref="G22:K22"/>
    <mergeCell ref="G2:K2"/>
    <mergeCell ref="G5:K5"/>
    <mergeCell ref="G7:K7"/>
    <mergeCell ref="G10:K10"/>
    <mergeCell ref="G12:K12"/>
    <mergeCell ref="G15:K15"/>
    <mergeCell ref="G17:K17"/>
    <mergeCell ref="G20:K20"/>
    <mergeCell ref="G25:K25"/>
    <mergeCell ref="G27:K27"/>
    <mergeCell ref="G30:K30"/>
    <mergeCell ref="G32:K32"/>
    <mergeCell ref="G35:K3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参考様式第1-2号</vt:lpstr>
      <vt:lpstr>計算シート</vt:lpstr>
      <vt:lpstr>'参考様式第1-2号'!Print_Area</vt:lpstr>
      <vt:lpstr>'参考様式第1-2号'!Print_Titles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真希</dc:creator>
  <cp:lastModifiedBy>白木正俊</cp:lastModifiedBy>
  <cp:lastPrinted>2022-11-01T08:09:07Z</cp:lastPrinted>
  <dcterms:created xsi:type="dcterms:W3CDTF">2022-07-20T12:41:15Z</dcterms:created>
  <dcterms:modified xsi:type="dcterms:W3CDTF">2023-01-12T05:45:32Z</dcterms:modified>
</cp:coreProperties>
</file>