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90.46\04_kansen\3_感染症\3-8_季節性インフル\3-8-2_インフルエンザ報告\3-8-2(1)_学校等休業措置一覧＆マップ\R04）2022-23シーズン\"/>
    </mc:Choice>
  </mc:AlternateContent>
  <bookViews>
    <workbookView xWindow="0" yWindow="0" windowWidth="23040" windowHeight="9096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Print_Area" localSheetId="1">集計!$B$1:$I$39</definedName>
    <definedName name="_xlnm.Print_Titles" localSheetId="0">インフル!$5:$8</definedName>
  </definedNames>
  <calcPr calcId="162913"/>
</workbook>
</file>

<file path=xl/calcChain.xml><?xml version="1.0" encoding="utf-8"?>
<calcChain xmlns="http://schemas.openxmlformats.org/spreadsheetml/2006/main">
  <c r="DW100" i="2" l="1"/>
  <c r="I456" i="2" l="1"/>
  <c r="J456" i="2"/>
  <c r="K456" i="2"/>
  <c r="L456" i="2"/>
  <c r="I457" i="2"/>
  <c r="J457" i="2"/>
  <c r="K457" i="2"/>
  <c r="L457" i="2"/>
  <c r="I458" i="2"/>
  <c r="J458" i="2"/>
  <c r="K458" i="2"/>
  <c r="L458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367" i="2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N1" i="2"/>
  <c r="K8" i="2"/>
  <c r="K5" i="2"/>
  <c r="I39" i="620"/>
  <c r="O6" i="2" l="1"/>
  <c r="I14" i="620"/>
  <c r="H14" i="620"/>
  <c r="I33" i="620"/>
  <c r="L5" i="2"/>
  <c r="J8" i="2"/>
  <c r="L8" i="2"/>
  <c r="I40" i="620"/>
  <c r="J5" i="2"/>
  <c r="I38" i="620"/>
  <c r="E6" i="2" l="1"/>
  <c r="C29" i="620" s="1"/>
  <c r="O7" i="2"/>
  <c r="O2" i="2" s="1"/>
  <c r="P6" i="2"/>
  <c r="O5" i="2"/>
  <c r="O1" i="2"/>
  <c r="C37" i="620" l="1"/>
  <c r="C7" i="620"/>
  <c r="C9" i="620"/>
  <c r="C15" i="620"/>
  <c r="C28" i="620"/>
  <c r="C14" i="620"/>
  <c r="C11" i="620"/>
  <c r="C12" i="620"/>
  <c r="C18" i="620"/>
  <c r="C35" i="620"/>
  <c r="C13" i="620"/>
  <c r="C23" i="620"/>
  <c r="C30" i="620"/>
  <c r="C26" i="620"/>
  <c r="C27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C5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<sst xmlns="http://schemas.openxmlformats.org/spreadsheetml/2006/main" count="2976" uniqueCount="1254">
  <si>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</si>
  <si>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</si>
  <si>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</si>
  <si>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</si>
  <si>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</si>
  <si>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</si>
  <si>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</si>
  <si>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</si>
  <si>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</si>
  <si>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</si>
  <si>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</si>
  <si>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</si>
  <si>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</si>
  <si>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</si>
  <si>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</si>
  <si>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</si>
  <si>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</si>
  <si>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</si>
  <si>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</si>
  <si>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</si>
  <si>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</si>
  <si>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施設</t>
    <rPh sb="0" eb="2">
      <t>シセツ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</si>
  <si>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</si>
  <si>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</si>
  <si>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</si>
  <si>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</si>
  <si>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</si>
  <si>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</si>
  <si>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</si>
  <si>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</si>
  <si>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</si>
  <si>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</si>
  <si>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</si>
  <si>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</si>
  <si>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</si>
  <si>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</si>
  <si>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</si>
  <si>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</si>
  <si>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</si>
  <si>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</si>
  <si>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</si>
  <si>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</si>
  <si>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</si>
  <si>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</si>
  <si>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</si>
  <si>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</si>
  <si>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</si>
  <si>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</si>
  <si>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</si>
  <si>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</si>
  <si>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</si>
  <si>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</si>
  <si>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</si>
  <si>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</si>
  <si>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</si>
  <si>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</si>
  <si>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</si>
  <si>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</si>
  <si>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</si>
  <si>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</si>
  <si>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</si>
  <si>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</si>
  <si>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</si>
  <si>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</si>
  <si>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</si>
  <si>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</si>
  <si>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</si>
  <si>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</si>
  <si>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</si>
  <si>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</si>
  <si>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</si>
  <si>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</si>
  <si>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</si>
  <si>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</si>
  <si>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</si>
  <si>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</si>
  <si>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</si>
  <si>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</si>
  <si>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</si>
  <si>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</si>
  <si>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</si>
  <si>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</si>
  <si>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</si>
  <si>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</si>
  <si>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</si>
  <si>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</si>
  <si>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</si>
  <si>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</si>
  <si>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</si>
  <si>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</si>
  <si>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</si>
  <si>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</si>
  <si>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</si>
  <si>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</si>
  <si>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</si>
  <si>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</si>
  <si>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</si>
  <si>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</si>
  <si>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</si>
  <si>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</si>
  <si>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</si>
  <si>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</si>
  <si>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</si>
  <si>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</si>
  <si>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</si>
  <si>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AB認定こども園</t>
  </si>
  <si>
    <t>（昭和の日）</t>
  </si>
  <si>
    <t>（憲法記念日）</t>
  </si>
  <si>
    <t>（みどりの日）</t>
  </si>
  <si>
    <t>（こどもの日）</t>
  </si>
  <si>
    <t>（海の日）</t>
  </si>
  <si>
    <t>（敬老の日）</t>
  </si>
  <si>
    <t>（秋分の日）</t>
  </si>
  <si>
    <t>（文化の日）</t>
  </si>
  <si>
    <t>（勤労感謝の日）</t>
  </si>
  <si>
    <t>（天皇誕生日）</t>
  </si>
  <si>
    <t>（建国記念の日）</t>
  </si>
  <si>
    <t>（春分の日）</t>
  </si>
  <si>
    <t>市町村別件数（延べ件数）</t>
    <rPh sb="0" eb="3">
      <t>シチョウソン</t>
    </rPh>
    <rPh sb="3" eb="4">
      <t>ベツ</t>
    </rPh>
    <rPh sb="4" eb="6">
      <t>ケンスウ</t>
    </rPh>
    <rPh sb="7" eb="8">
      <t>ノ</t>
    </rPh>
    <rPh sb="9" eb="11">
      <t>ケンスウ</t>
    </rPh>
    <phoneticPr fontId="2"/>
  </si>
  <si>
    <t>二次保健医療圏別件数（延べ件数）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</si>
  <si>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施設種別件数（延べ件数）</t>
    <rPh sb="0" eb="2">
      <t>シセツ</t>
    </rPh>
    <rPh sb="2" eb="4">
      <t>シュベツ</t>
    </rPh>
    <rPh sb="4" eb="6">
      <t>ケンスウ</t>
    </rPh>
    <phoneticPr fontId="2"/>
  </si>
  <si>
    <t>（元日）</t>
  </si>
  <si>
    <t>（成人の日）</t>
  </si>
  <si>
    <t>（休業日）</t>
  </si>
  <si>
    <t>仕事始め</t>
    <rPh sb="0" eb="3">
      <t>シゴトハジ</t>
    </rPh>
    <phoneticPr fontId="2"/>
  </si>
  <si>
    <t>仕事納め</t>
    <rPh sb="0" eb="3">
      <t>シゴトオサ</t>
    </rPh>
    <phoneticPr fontId="2"/>
  </si>
  <si>
    <t>（休日）</t>
  </si>
  <si>
    <t>（山の日）</t>
  </si>
  <si>
    <t>（スポーツの日）</t>
  </si>
  <si>
    <t>https://www8.cao.go.jp/chosei/shukujitsu/gaiyou.html</t>
    <phoneticPr fontId="2"/>
  </si>
  <si>
    <t>内閣府HP　「国民の祝日」について</t>
    <rPh sb="0" eb="3">
      <t>ナイカクフ</t>
    </rPh>
    <phoneticPr fontId="2"/>
  </si>
  <si>
    <t>昭和30年（1955年）から令和○年（202○年）国民の祝日（csv形式：20KB）←データをDLできます</t>
    <phoneticPr fontId="2"/>
  </si>
  <si>
    <t>C01007</t>
  </si>
  <si>
    <t>○山岸小学校</t>
  </si>
  <si>
    <t>やまぎし</t>
  </si>
  <si>
    <t>E01005</t>
  </si>
  <si>
    <t>○盛岡南高等学校</t>
  </si>
  <si>
    <t>もりおかみな</t>
  </si>
  <si>
    <t>C01011</t>
  </si>
  <si>
    <t>○中野小学校</t>
  </si>
  <si>
    <t>なかの</t>
  </si>
  <si>
    <t>学級閉鎖:12/12～12/151年(1)(597人中62人)</t>
  </si>
  <si>
    <t>G01011</t>
  </si>
  <si>
    <t>◇盛岡医療福祉スポーツ専門学校</t>
  </si>
  <si>
    <t>もりおかいり</t>
  </si>
  <si>
    <t>AB01017</t>
  </si>
  <si>
    <t>◇久昌寺保育園</t>
  </si>
  <si>
    <t>きゅうしょう</t>
  </si>
  <si>
    <t>C06008</t>
  </si>
  <si>
    <t>○滝沢東小学校</t>
  </si>
  <si>
    <t>たきざわひが</t>
  </si>
  <si>
    <t>学年閉鎖:12/16～12/19 3年(256人中33人)</t>
    <rPh sb="18" eb="19">
      <t>ネン</t>
    </rPh>
    <phoneticPr fontId="2"/>
  </si>
  <si>
    <t>学年閉鎖:12/17～12/19 3年、4年(256人中33人)</t>
    <rPh sb="18" eb="19">
      <t>ネン</t>
    </rPh>
    <rPh sb="21" eb="22">
      <t>ネン</t>
    </rPh>
    <phoneticPr fontId="2"/>
  </si>
  <si>
    <t>学年閉鎖:12/19 3年、4年、6年(256人中33人)</t>
    <rPh sb="12" eb="13">
      <t>ネン</t>
    </rPh>
    <rPh sb="15" eb="16">
      <t>ネン</t>
    </rPh>
    <rPh sb="18" eb="19">
      <t>ネン</t>
    </rPh>
    <phoneticPr fontId="2"/>
  </si>
  <si>
    <t>学年閉鎖:12/20 2年、4年、5年、6年(256人中33人)</t>
    <rPh sb="12" eb="13">
      <t>ネン</t>
    </rPh>
    <rPh sb="15" eb="16">
      <t>ネン</t>
    </rPh>
    <rPh sb="18" eb="19">
      <t>ネン</t>
    </rPh>
    <rPh sb="21" eb="22">
      <t>ネン</t>
    </rPh>
    <phoneticPr fontId="2"/>
  </si>
  <si>
    <t>学年閉鎖:12/21 2年、5年(256人中33人)</t>
    <rPh sb="12" eb="13">
      <t>ネン</t>
    </rPh>
    <rPh sb="15" eb="16">
      <t>ネン</t>
    </rPh>
    <phoneticPr fontId="2"/>
  </si>
  <si>
    <t>AB01010</t>
  </si>
  <si>
    <t>◇飯岡こども園</t>
  </si>
  <si>
    <t>いいおか</t>
  </si>
  <si>
    <t>C01021</t>
  </si>
  <si>
    <t>○城北小学校</t>
  </si>
  <si>
    <t>じょうほく</t>
  </si>
  <si>
    <t>学級閉鎖:12/23 4年(1)(522人中11人)</t>
  </si>
  <si>
    <t>学年閉鎖:12/21～12/24 2歳児ｸﾗｽ(228人中15人)</t>
    <phoneticPr fontId="2"/>
  </si>
  <si>
    <t>学年閉鎖:12/16～12/21 5歳児ｸﾗｽ(125人中12人)</t>
    <phoneticPr fontId="2"/>
  </si>
  <si>
    <t>学級閉鎖:12/15～12/18 1年(1)(246人中3人)</t>
    <phoneticPr fontId="2"/>
  </si>
  <si>
    <t>学級閉鎖:12/12～12/15 1年(1)(597人中62人)</t>
    <phoneticPr fontId="2"/>
  </si>
  <si>
    <t>学級閉鎖:12/12～12/13 3年(1)(534人中19人)</t>
    <phoneticPr fontId="2"/>
  </si>
  <si>
    <t>学級閉鎖:12/9 2年(2)(682人中7人)</t>
    <phoneticPr fontId="2"/>
  </si>
  <si>
    <t>学級閉鎖:12/6～12/9 3年(1)(597人中14人)</t>
    <phoneticPr fontId="2"/>
  </si>
  <si>
    <t>AB06003</t>
  </si>
  <si>
    <t>◇つばめ幼稚園</t>
  </si>
  <si>
    <t>つばめ</t>
  </si>
  <si>
    <t>学年閉鎖:12/26～12/27 1歳児ｸﾗｽ(242人中10人)</t>
  </si>
  <si>
    <t>E08001</t>
  </si>
  <si>
    <t>○不来方高等学校</t>
  </si>
  <si>
    <t>こずかた</t>
  </si>
  <si>
    <t>学級閉鎖:1/12～1/15 1年(1)(818人中14人)</t>
  </si>
  <si>
    <t>学級閉鎖:1/13～1/15 1年(1)、2年(1)(818人中46人)</t>
    <rPh sb="22" eb="23">
      <t>ネン</t>
    </rPh>
    <phoneticPr fontId="2"/>
  </si>
  <si>
    <t>学級閉鎖:1/13～1/15 1年(1)、2年(1)(818人中47人)</t>
    <rPh sb="22" eb="23">
      <t>ネン</t>
    </rPh>
    <phoneticPr fontId="2"/>
  </si>
  <si>
    <t>学級閉鎖:1/13～1/15 1年(1)、2年(1)(818人中48人)</t>
    <rPh sb="22" eb="23">
      <t>ネン</t>
    </rPh>
    <phoneticPr fontId="2"/>
  </si>
  <si>
    <t>学級閉鎖:1/16～1/18 2年(1)(818人中72人)</t>
  </si>
  <si>
    <t>D01005</t>
  </si>
  <si>
    <t>○河南中学校</t>
  </si>
  <si>
    <t>かなん</t>
  </si>
  <si>
    <t>学級閉鎖:1/17～1/20 1年(1)(406人中23人)</t>
  </si>
  <si>
    <t>E26004</t>
  </si>
  <si>
    <t>○久慈東高等学校</t>
  </si>
  <si>
    <t>くじひがし</t>
  </si>
  <si>
    <t>学級閉鎖:1/17～1/19 1年(1)(463人中27人)</t>
  </si>
  <si>
    <t>D13004</t>
  </si>
  <si>
    <t>○江刺第一中学校</t>
  </si>
  <si>
    <t>えさしだいい</t>
  </si>
  <si>
    <t>学級閉鎖:1/23～1/27 5年(1)(697人中19人)</t>
  </si>
  <si>
    <t>学級閉鎖:1/21～1/24 1年(1)(643人中17人)</t>
  </si>
  <si>
    <t>学級閉鎖:1/20 1年(1)(643人中6人)</t>
    <phoneticPr fontId="2"/>
  </si>
  <si>
    <t>学級閉鎖:1/23～1/24 1年(1)(643人中17人)</t>
    <phoneticPr fontId="2"/>
  </si>
  <si>
    <t>学級閉鎖:1/21～1/22 1年(2)(643人中17人)</t>
    <phoneticPr fontId="2"/>
  </si>
  <si>
    <t>C01020</t>
  </si>
  <si>
    <t>○太田東小学校</t>
  </si>
  <si>
    <t>おおたひがし</t>
  </si>
  <si>
    <t>学級閉鎖:1/27 1年(1)(333人中8人)</t>
  </si>
  <si>
    <t>学級閉鎖:1/28～1/31 3年(1)(643人中12人)</t>
  </si>
  <si>
    <t>C01041</t>
  </si>
  <si>
    <t>○岩手大学教育学部附属小学校</t>
  </si>
  <si>
    <t>いわてだいが</t>
  </si>
  <si>
    <t>学級閉鎖:1/31～2/3 2年(1)(592人中56人)</t>
  </si>
  <si>
    <t>AB01021</t>
  </si>
  <si>
    <t>◇もみじが丘幼稚園</t>
  </si>
  <si>
    <t>もみじがおか</t>
  </si>
  <si>
    <t>学年閉鎖:1/31～2/3 5歳児ｸﾗｽ(58人中8人)</t>
  </si>
  <si>
    <t>C09009</t>
  </si>
  <si>
    <t>○笹間第一小学校</t>
  </si>
  <si>
    <t>ささまだいい</t>
  </si>
  <si>
    <t>学年閉鎖:2/1～2/3 3年(102人中11人)</t>
  </si>
  <si>
    <t>C13010</t>
  </si>
  <si>
    <t>○江刺愛宕小学校</t>
  </si>
  <si>
    <t>えさしおだき</t>
  </si>
  <si>
    <t>学級閉鎖:2/2～2/3 6年(1)(224人中13人)</t>
  </si>
  <si>
    <t>D01018</t>
  </si>
  <si>
    <t>○見前南中学校</t>
  </si>
  <si>
    <t>みるまえみな</t>
  </si>
  <si>
    <t>学級閉鎖:2/3～2/6 特別支援学級(2) (406人中4人)</t>
  </si>
  <si>
    <t>D20001</t>
  </si>
  <si>
    <t>○釜石中学校</t>
  </si>
  <si>
    <t>かまいし</t>
  </si>
  <si>
    <t>学級閉鎖:2/3～2/8 3年(1)(321人中17人)</t>
  </si>
  <si>
    <t>C28007</t>
  </si>
  <si>
    <t>○帯島小学校</t>
  </si>
  <si>
    <t>たいしま</t>
  </si>
  <si>
    <t>学年閉鎖:2/3～2/5 5年(59人中4人)</t>
  </si>
  <si>
    <t>C32001</t>
  </si>
  <si>
    <t>○伊保内小学校</t>
  </si>
  <si>
    <t>いぼない</t>
  </si>
  <si>
    <t>学年閉鎖:2/3 4年(97人中11人)</t>
  </si>
  <si>
    <t>C06001</t>
  </si>
  <si>
    <t>○篠木小学校</t>
  </si>
  <si>
    <t>しのぎ</t>
  </si>
  <si>
    <t>C07003</t>
  </si>
  <si>
    <t>○古館小学校</t>
  </si>
  <si>
    <t>ふるだて</t>
  </si>
  <si>
    <t>学級閉鎖:2/6～2/8 3年(1)(311人中4人)</t>
  </si>
  <si>
    <t>学級閉鎖:2/6～2/8 4年(2)(485人中61人)</t>
  </si>
  <si>
    <t>学級閉鎖:2/6～2/8 1年(1)、3年(1)(321人中42人)</t>
    <rPh sb="20" eb="21">
      <t>ネン</t>
    </rPh>
    <phoneticPr fontId="2"/>
  </si>
  <si>
    <t>E01009</t>
  </si>
  <si>
    <t>○盛岡工業高等学校</t>
  </si>
  <si>
    <t>もりおかこう</t>
  </si>
  <si>
    <t>C01002</t>
  </si>
  <si>
    <t>○城南小学校</t>
  </si>
  <si>
    <t>じょうなん</t>
  </si>
  <si>
    <t>C01018</t>
  </si>
  <si>
    <t>○緑が丘小学校</t>
  </si>
  <si>
    <t>みどりがおか</t>
  </si>
  <si>
    <t>学級閉鎖:2/3～2/5 2年(1)(681人中10人)</t>
  </si>
  <si>
    <t>学級閉鎖:2/6～2/8 3年(1)(398人中12人)</t>
  </si>
  <si>
    <t>学級閉鎖:2/6 4年(1)(635人中14人)</t>
  </si>
  <si>
    <t>AB07003</t>
  </si>
  <si>
    <t>◇あづま幼稚園</t>
  </si>
  <si>
    <t>あづま</t>
  </si>
  <si>
    <t>学級閉鎖:2/7～2/10 5歳児ｸﾗｽ(1) (143人中24人)</t>
  </si>
  <si>
    <t>施設閉鎖:2/7～2/10 (321人中45人)</t>
  </si>
  <si>
    <t>C01030</t>
  </si>
  <si>
    <t>○見前南小学校</t>
  </si>
  <si>
    <t>学級閉鎖:2/7～2/8 1年(1)(348人中14人)</t>
  </si>
  <si>
    <t>C01022</t>
  </si>
  <si>
    <t>○大新小学校</t>
  </si>
  <si>
    <t>だいしん</t>
  </si>
  <si>
    <t>学級閉鎖:2/7～2/9 1年(1)､4年(1)(545人中24人)</t>
  </si>
  <si>
    <t>C11006</t>
  </si>
  <si>
    <t>○二子小学校</t>
  </si>
  <si>
    <t>ふたご</t>
  </si>
  <si>
    <t>学級閉鎖:2/7～2/9 3年(1)(186人中15人)</t>
  </si>
  <si>
    <t>学級閉鎖:2/6～2/9 1年(3)(643人中48人)</t>
  </si>
  <si>
    <t>学級閉鎖:2/2～2/5 3年(1)(643人中17人)</t>
  </si>
  <si>
    <t>E01012</t>
  </si>
  <si>
    <t>○盛岡市立高等学校</t>
  </si>
  <si>
    <t>もりおかしり</t>
  </si>
  <si>
    <t>学年閉鎖:2/8～2/10 1年(818人中31人)</t>
  </si>
  <si>
    <t>学年閉鎖:2/8 4年(333人中72人)</t>
    <phoneticPr fontId="2"/>
  </si>
  <si>
    <t>学級閉鎖:2/10 4年(1)、6年(1)(333人中72人)</t>
    <rPh sb="17" eb="18">
      <t>ネン</t>
    </rPh>
    <phoneticPr fontId="2"/>
  </si>
  <si>
    <t>学年閉鎖:2/9 4年、学級閉鎖:2/9 6年(1)(333人中72人)</t>
    <rPh sb="22" eb="23">
      <t>ネン</t>
    </rPh>
    <phoneticPr fontId="2"/>
  </si>
  <si>
    <t>学年閉鎖:2/8～2/10 2年(348人中14人)</t>
  </si>
  <si>
    <t>学年閉鎖:2/8～2/10 2年(348人中14人)</t>
    <phoneticPr fontId="2"/>
  </si>
  <si>
    <t>学年閉鎖:2/8 2年、学級閉鎖:2/8 1年(1)(348人中14人)</t>
    <phoneticPr fontId="2"/>
  </si>
  <si>
    <t>C07001</t>
  </si>
  <si>
    <t>○日詰小学校</t>
  </si>
  <si>
    <t>ひづめ</t>
  </si>
  <si>
    <t>C07002</t>
  </si>
  <si>
    <t>○赤石小学校</t>
  </si>
  <si>
    <t>あかいし</t>
  </si>
  <si>
    <t>学級閉鎖:2/8～2/12 2年(1)(402人中14人)</t>
  </si>
  <si>
    <t>学級閉鎖:2/9～2/12 2年(1)(430人中45人)</t>
  </si>
  <si>
    <t>学級閉鎖:2/9～2/10 3年(1)(485人中46人)</t>
  </si>
  <si>
    <t>C13019</t>
  </si>
  <si>
    <t>○稲瀬小学校</t>
  </si>
  <si>
    <t>いなせ</t>
  </si>
  <si>
    <t>学年閉鎖:2/9～2/14 3年(78人中6人)</t>
  </si>
  <si>
    <t>C01029</t>
  </si>
  <si>
    <t>○津志田小学校</t>
  </si>
  <si>
    <t>つしだ</t>
  </si>
  <si>
    <t>学級閉鎖:2/9～2/10 1年(1)(778人中22人)</t>
  </si>
  <si>
    <t>学級閉鎖:2/8～2/10 1年(1)(534人中18人)</t>
  </si>
  <si>
    <t>D13002</t>
  </si>
  <si>
    <t>○東水沢中学校</t>
  </si>
  <si>
    <t>ひがしみずさ</t>
  </si>
  <si>
    <t>学級閉鎖:2/10～2/13 2年(1)(357人中9人)</t>
  </si>
  <si>
    <t>学級閉鎖:2/10～2/12 2年(1)(643人中53人)</t>
  </si>
  <si>
    <t>C28001</t>
  </si>
  <si>
    <t>○種市小学校</t>
  </si>
  <si>
    <t>たねいち</t>
  </si>
  <si>
    <t>C28004</t>
  </si>
  <si>
    <t>学年閉鎖:2/11～2/14 6年(73人中13人)</t>
  </si>
  <si>
    <t>学年閉鎖:2/10～2/12 5年、学級閉鎖:2/10～2/12 2年(1)(232人中26人)</t>
    <rPh sb="18" eb="22">
      <t>ガッキュウヘイサ</t>
    </rPh>
    <rPh sb="34" eb="35">
      <t>ネン</t>
    </rPh>
    <phoneticPr fontId="2"/>
  </si>
  <si>
    <t>学年閉鎖:2/13～2/15 1年、学級閉鎖:2/13～2/15 5年(1)(224人中19人)</t>
    <rPh sb="18" eb="20">
      <t>ガッキュウ</t>
    </rPh>
    <rPh sb="20" eb="22">
      <t>ヘイサ</t>
    </rPh>
    <rPh sb="34" eb="35">
      <t>ネン</t>
    </rPh>
    <phoneticPr fontId="2"/>
  </si>
  <si>
    <t>C01013</t>
  </si>
  <si>
    <t>○青山小学校</t>
  </si>
  <si>
    <t>あおやま</t>
  </si>
  <si>
    <t>学級閉鎖:2/13 2年(1)(637人中10人)</t>
  </si>
  <si>
    <t>学級閉鎖:2/13～2/17 5歳児ｸﾗｽ(1)(143人中31人)</t>
  </si>
  <si>
    <t>学級閉鎖:2/13～2/15 2年(1)､特別支援学級(1)(485人中51人)</t>
  </si>
  <si>
    <t>学級閉鎖:2/13～2/14 6年(1)2/13～2/15 4年(1)(311人中16人)</t>
  </si>
  <si>
    <t>学級閉鎖:2/13～2/14 6年(1)、4年(1)(311人中16人)</t>
  </si>
  <si>
    <t>学級閉鎖:2/13～2/14 6年(1)、4年(1)(311人中16人)</t>
    <phoneticPr fontId="2"/>
  </si>
  <si>
    <t>学級閉鎖:2/15 4年(1)(311人中16人)</t>
    <phoneticPr fontId="2"/>
  </si>
  <si>
    <t>A11006</t>
  </si>
  <si>
    <t>◇暁の星幼稚園</t>
  </si>
  <si>
    <t>あけのほし</t>
  </si>
  <si>
    <t>学年閉鎖:2/13～2/15 5歳児ｸﾗｽ(91人中15人)</t>
  </si>
  <si>
    <t>C14001</t>
  </si>
  <si>
    <t>○金ケ崎小学校</t>
  </si>
  <si>
    <t>かねがさき</t>
  </si>
  <si>
    <t>C13009</t>
  </si>
  <si>
    <t>○岩谷堂小学校</t>
  </si>
  <si>
    <t>いわやどう</t>
  </si>
  <si>
    <t>学級閉鎖:2/10～2/14 1年(1)(366人中20人)</t>
  </si>
  <si>
    <t>学級閉鎖:2/13～2/15 4年(2)(556人中29人)</t>
  </si>
  <si>
    <t>学年閉鎖:2/13～2/15 1年、3年、学級閉鎖:2/13～2/15 5年(1)(224人中19人)</t>
    <rPh sb="19" eb="20">
      <t>ネン</t>
    </rPh>
    <rPh sb="21" eb="23">
      <t>ガッキュウ</t>
    </rPh>
    <rPh sb="23" eb="25">
      <t>ヘイサ</t>
    </rPh>
    <rPh sb="37" eb="38">
      <t>ネン</t>
    </rPh>
    <phoneticPr fontId="2"/>
  </si>
  <si>
    <t>C15001</t>
  </si>
  <si>
    <t>○一関小学校</t>
  </si>
  <si>
    <t>いちのせき</t>
  </si>
  <si>
    <t>学級閉鎖:2/14～2/16 6年(1)(619人中9人)</t>
  </si>
  <si>
    <t>AB22005</t>
  </si>
  <si>
    <t>◇そけい幼稚園</t>
  </si>
  <si>
    <t>そけい</t>
  </si>
  <si>
    <t>学級閉鎖:2/14～2/16 3歳児ｸﾗｽ(1)､5歳児ｸﾗｽ(1)(107人中26人)</t>
  </si>
  <si>
    <t>施設閉鎖:2/13～2/14(232人中40人)</t>
  </si>
  <si>
    <t>AB30002</t>
  </si>
  <si>
    <t>◇認定こども園　ともいき</t>
  </si>
  <si>
    <t>ともいき</t>
  </si>
  <si>
    <t>学級閉鎖:2/13～2/14 5歳児ｸﾗｽ(1)(160人中8人)</t>
  </si>
  <si>
    <t>C01014</t>
  </si>
  <si>
    <t>○北厨川小学校</t>
  </si>
  <si>
    <t>きたくりやが</t>
  </si>
  <si>
    <t>学級閉鎖:2/13 2年(1)(256人中7人)</t>
  </si>
  <si>
    <t>学級閉鎖:2/14～2/15 1年(1)､2年(1)(人中人)</t>
  </si>
  <si>
    <t>D01013</t>
  </si>
  <si>
    <t>○北陵中学校</t>
  </si>
  <si>
    <t>ほくりょう</t>
  </si>
  <si>
    <t>学級閉鎖:2/13～2/15 2年(1)(457人中17人)</t>
  </si>
  <si>
    <t>C01024</t>
  </si>
  <si>
    <t>○見前小学校</t>
  </si>
  <si>
    <t>みるまえ</t>
  </si>
  <si>
    <t>学年閉鎖:2/13～2/15 6年(496人中53人)</t>
  </si>
  <si>
    <t>学年閉鎖:2/13～2/16 2年(406人中32人)</t>
  </si>
  <si>
    <t>C01027</t>
  </si>
  <si>
    <t>○永井小学校</t>
  </si>
  <si>
    <t>ながい</t>
  </si>
  <si>
    <t>学年閉鎖:2/14～2/16 2年(320人中40人)</t>
  </si>
  <si>
    <t>B01015</t>
  </si>
  <si>
    <t>○東見前保育園</t>
  </si>
  <si>
    <t>ひがしみるま</t>
  </si>
  <si>
    <t>学年閉鎖:2/14～2/15 5歳児ｸﾗｽ(106人中38人)</t>
  </si>
  <si>
    <t>学年閉鎖:2/13 2年、3年(402人中67人)</t>
    <rPh sb="11" eb="12">
      <t>ネン</t>
    </rPh>
    <phoneticPr fontId="2"/>
  </si>
  <si>
    <t>学級閉鎖:2/8～2/12 2年(1)(402人中14人)</t>
    <phoneticPr fontId="2"/>
  </si>
  <si>
    <t>C06002</t>
  </si>
  <si>
    <t>○滝沢小学校</t>
  </si>
  <si>
    <t>たきざわ</t>
  </si>
  <si>
    <t>C07005</t>
  </si>
  <si>
    <t>○紫波東小学校</t>
  </si>
  <si>
    <t>しわひがし</t>
  </si>
  <si>
    <t>学年閉鎖:2/13～2/14 2年(161人中9人)</t>
  </si>
  <si>
    <t>D07001</t>
  </si>
  <si>
    <t>○紫波第一中学校</t>
  </si>
  <si>
    <t>しわだいいち</t>
  </si>
  <si>
    <t>学級閉鎖:2/14～2/19 2年(1)(615人中13人)</t>
  </si>
  <si>
    <t>A14002</t>
  </si>
  <si>
    <t>○三ケ尻幼稚園</t>
  </si>
  <si>
    <t>みかじり</t>
  </si>
  <si>
    <t>施設閉鎖:2/14～2/16 (13人中7人)</t>
  </si>
  <si>
    <t>C22003</t>
  </si>
  <si>
    <t>○磯鶏小学校</t>
  </si>
  <si>
    <t>D22003</t>
  </si>
  <si>
    <t>学級閉鎖:2/13～2/15 2年(1)(170人中11人)</t>
  </si>
  <si>
    <t>学級閉鎖:2/8～2/10 5年(1)(256人中22人)</t>
  </si>
  <si>
    <t>学級閉鎖:2/8～2/10 5年(1)(256人中22人)</t>
    <phoneticPr fontId="2"/>
  </si>
  <si>
    <t>学年閉鎖:2/13～2/16 4年、学級閉鎖:2/13～2/16 支援学級(1)(256人中22人)</t>
    <rPh sb="33" eb="35">
      <t>シエン</t>
    </rPh>
    <rPh sb="35" eb="37">
      <t>ガッキュウ</t>
    </rPh>
    <phoneticPr fontId="2"/>
  </si>
  <si>
    <t>D01023</t>
  </si>
  <si>
    <t>○岩手大学教育学部附属中学校</t>
  </si>
  <si>
    <t>学級閉鎖:2/14～2/17 1年(1)(413人中9人)</t>
  </si>
  <si>
    <t>D01015</t>
  </si>
  <si>
    <t>○見前中学校</t>
  </si>
  <si>
    <t>学級閉鎖:2/14～2/16 2年(1)(607人中27人)</t>
  </si>
  <si>
    <t>学級閉鎖:2/14～2/15 2年(1)(526人中38人)</t>
  </si>
  <si>
    <t>C01025</t>
  </si>
  <si>
    <t>○飯岡小学校</t>
  </si>
  <si>
    <t>学級閉鎖:2/14～2/16 3年(1)(309人中10人)</t>
  </si>
  <si>
    <t>学級閉鎖:2/14～2/16 1年(1)､5年(1)(635人中13人)</t>
  </si>
  <si>
    <t>学級閉鎖:2/14～2/15 4年(1)､5年(1)(402人中97人)</t>
    <phoneticPr fontId="2"/>
  </si>
  <si>
    <t>学年閉鎖:2/14 3年、学級閉鎖:2/14 2年(1)、4年(1)､5年(1)(402人中97人)</t>
    <phoneticPr fontId="2"/>
  </si>
  <si>
    <t>学年閉鎖:2/15～2/16 2年､4年(161人中27人)</t>
  </si>
  <si>
    <t>学級閉鎖:2/14～2/15 2年(2)､3年(1)、4年(1)(430人中162人)</t>
    <rPh sb="28" eb="29">
      <t>ネン</t>
    </rPh>
    <phoneticPr fontId="2"/>
  </si>
  <si>
    <t>学級閉鎖:2/14～2/15 2年(2)､3年(1)、4年(1)(430人中135人)</t>
    <rPh sb="28" eb="29">
      <t>ネン</t>
    </rPh>
    <phoneticPr fontId="2"/>
  </si>
  <si>
    <t>学級閉鎖:2/14～2/15 5年(1)(778人中119人)</t>
  </si>
  <si>
    <t>C01011</t>
    <phoneticPr fontId="2"/>
  </si>
  <si>
    <t>学級閉鎖:2/15～2/17 1年(1)(534人中48人)</t>
  </si>
  <si>
    <t>学級閉鎖:2/14～2/17 1年(1)､4年(1)､6年(1)(545人中49人)</t>
  </si>
  <si>
    <t>学級閉鎖:2/13 2年(1)(398人中26人)</t>
    <phoneticPr fontId="2"/>
  </si>
  <si>
    <t>学級閉鎖:2/14 2年(1)、4年(1)(398人中26人)</t>
    <phoneticPr fontId="2"/>
  </si>
  <si>
    <t>学級閉鎖:2/15～2/17 4年(1)(398人中26人)</t>
  </si>
  <si>
    <t>学級閉鎖:2/15～2/17 4年(1)(398人中26人)</t>
    <phoneticPr fontId="2"/>
  </si>
  <si>
    <t>学級閉鎖:2/14 2年(1)(357人中21人)</t>
  </si>
  <si>
    <t>学級閉鎖:2/10～2/12 1年(1)(366人中20人)</t>
    <phoneticPr fontId="2"/>
  </si>
  <si>
    <t>学年閉鎖:2/13～2/14 1年、学級閉鎖:2/13～2/16 4年(1)(366人中60人)</t>
  </si>
  <si>
    <t>学年閉鎖:2/13～2/14 1年、学級閉鎖:2/13～2/16 4年(1)(366人中60人)</t>
    <phoneticPr fontId="2"/>
  </si>
  <si>
    <t>学級閉鎖:2/16  1年(1)(761人中71人)</t>
    <phoneticPr fontId="2"/>
  </si>
  <si>
    <t>学級閉鎖:2/13 2年(1)(761人中74人)</t>
    <phoneticPr fontId="2"/>
  </si>
  <si>
    <t>学級閉鎖:2/14 1年(1)、2年(1)(761人中74人)</t>
    <rPh sb="11" eb="12">
      <t>ネン</t>
    </rPh>
    <phoneticPr fontId="2"/>
  </si>
  <si>
    <t>学級閉鎖:2/15 1年(1)、2年(1)(761人中74人)</t>
    <rPh sb="11" eb="12">
      <t>ネン</t>
    </rPh>
    <phoneticPr fontId="2"/>
  </si>
  <si>
    <t>D14001</t>
  </si>
  <si>
    <t>○金ケ崎中学校</t>
  </si>
  <si>
    <t>学級閉鎖:2/14～2/16 1年(1)(401人中42人)</t>
  </si>
  <si>
    <t>学級閉鎖:2/15 2年(1)(357人中27人)</t>
  </si>
  <si>
    <t>学級閉鎖:2/16～2/17 4年(1)(224人中75人)</t>
  </si>
  <si>
    <t>学年閉鎖:2/15 2年､3年､5年(232人中59人)</t>
    <phoneticPr fontId="2"/>
  </si>
  <si>
    <t>学年閉鎖:2/16 3年､5年、学級閉鎖:2/16 2年(1)(232人中59人)</t>
    <phoneticPr fontId="2"/>
  </si>
  <si>
    <t>B01034</t>
  </si>
  <si>
    <t>◇前潟保育園</t>
  </si>
  <si>
    <t>まえがた</t>
  </si>
  <si>
    <t>学年閉鎖:2/14〜2/18 1歳児ｸﾗｽ(97人中13人)</t>
  </si>
  <si>
    <t>学級閉鎖:2/17～2/19 6年(1)(430人中100人)</t>
  </si>
  <si>
    <t>学級閉鎖:2/16～2/17 1年(1) ､2年(1)(485人中43人)</t>
  </si>
  <si>
    <t>学級閉鎖:2/16～2/17 1年(1) ､2年(1)(485人中43人)</t>
    <phoneticPr fontId="2"/>
  </si>
  <si>
    <t>学級閉鎖:2/15 1年(1)、2年(2)､特別支援学級(1)(485人中51人)</t>
    <rPh sb="11" eb="12">
      <t>ネン</t>
    </rPh>
    <phoneticPr fontId="2"/>
  </si>
  <si>
    <t>学級閉鎖:2/16～2/17 2年(1)､3年(1)(311人中32人)</t>
  </si>
  <si>
    <t>C09011</t>
  </si>
  <si>
    <t>○桜台小学校</t>
  </si>
  <si>
    <t>さくらだい</t>
  </si>
  <si>
    <t>学級閉鎖:2/16～2/19 2年(1)､6年(1)(569人中34人)</t>
  </si>
  <si>
    <t>C13020</t>
  </si>
  <si>
    <t>○南都田小学校</t>
  </si>
  <si>
    <t>なつた</t>
  </si>
  <si>
    <t>学級閉鎖:2/16～2/18 6年(1)(217人中6人)</t>
  </si>
  <si>
    <t>学級閉鎖:2/16～2/17 1年(1)､5年(1)(556人中61人)</t>
  </si>
  <si>
    <t>学級閉鎖:2/13～2/15 4年(2)(556人中29人)</t>
    <phoneticPr fontId="2"/>
  </si>
  <si>
    <t>学級閉鎖:2/15 1年(1)､3年(1)､4年(1)(366人中60人)</t>
    <rPh sb="17" eb="18">
      <t>ネン</t>
    </rPh>
    <phoneticPr fontId="2"/>
  </si>
  <si>
    <t>学級閉鎖:2/16～2/18 3歳児ｸﾗｽ(1)(160人中21人)</t>
  </si>
  <si>
    <t>AB01007</t>
  </si>
  <si>
    <t>◇認定こども園　都南幼稚園</t>
  </si>
  <si>
    <t>となん</t>
  </si>
  <si>
    <t>学級閉鎖:2/16～2/17 5歳児ｸﾗｽ(1)(236人中15人)</t>
  </si>
  <si>
    <t>学級閉鎖:2/16〜2/17 1年(1)、6年(1)(778人中75人)</t>
    <rPh sb="22" eb="23">
      <t>ネン</t>
    </rPh>
    <phoneticPr fontId="2"/>
  </si>
  <si>
    <t>学年閉鎖:2/16～2/17 6年(496人中77人)</t>
  </si>
  <si>
    <t>D04001</t>
  </si>
  <si>
    <t>○葛巻中学校</t>
  </si>
  <si>
    <t>くずまき</t>
  </si>
  <si>
    <t>学年閉鎖:2/16～2/21 2年(50人中12人)</t>
  </si>
  <si>
    <t>C06004</t>
  </si>
  <si>
    <t>○鵜飼小学校</t>
  </si>
  <si>
    <t>うかい</t>
  </si>
  <si>
    <t>学級閉鎖:2/17 2年(1)(635人中19人)</t>
  </si>
  <si>
    <t>C10005</t>
  </si>
  <si>
    <t>○遠野北小学校</t>
  </si>
  <si>
    <t>とおのきた</t>
  </si>
  <si>
    <t>C09016</t>
  </si>
  <si>
    <t>○石鳥谷小学校</t>
  </si>
  <si>
    <t>いしどりや</t>
  </si>
  <si>
    <t>学級閉鎖:2/17～2/19 2年(1)(273人中16人)</t>
  </si>
  <si>
    <t>C11001</t>
  </si>
  <si>
    <t>○黒沢尻東小学校</t>
  </si>
  <si>
    <t>くろさわじり</t>
  </si>
  <si>
    <t>学級閉鎖:2/17～2/20 1年(1)(710人中42人)</t>
  </si>
  <si>
    <t>C11010</t>
  </si>
  <si>
    <t>○南小学校</t>
  </si>
  <si>
    <t>みなみ</t>
  </si>
  <si>
    <t>学級閉鎖:2/18～2/20 3年(1)(493人中26人)</t>
  </si>
  <si>
    <t>D13005</t>
  </si>
  <si>
    <t>○前沢中学校</t>
  </si>
  <si>
    <t>まえさわ</t>
  </si>
  <si>
    <t>学級閉鎖:2/17～2/21 1年(1)(352人中7人)</t>
  </si>
  <si>
    <t>C13006</t>
  </si>
  <si>
    <t>○姉体小学校</t>
  </si>
  <si>
    <t>あねたい</t>
  </si>
  <si>
    <t>学年閉鎖:2/17～2/21 3年(247人中24人)</t>
  </si>
  <si>
    <t>E28001</t>
  </si>
  <si>
    <t>○種市高等学校</t>
  </si>
  <si>
    <t>たねいいち</t>
  </si>
  <si>
    <t>D28001</t>
  </si>
  <si>
    <t>○種市中学校</t>
  </si>
  <si>
    <t>学級閉鎖:2/17 1年(1)(108人中5人)</t>
    <phoneticPr fontId="2"/>
  </si>
  <si>
    <t>学年閉鎖:2/17～2/19 1年、学級閉鎖:2/17～2/19 2年(1)(163人中20人)</t>
  </si>
  <si>
    <t>学年閉鎖:2/17～2/19 1年、学級閉鎖:2/17～2/19 2年(1)(163人中20人)</t>
    <phoneticPr fontId="2"/>
  </si>
  <si>
    <t>AB30001</t>
  </si>
  <si>
    <t>◇まつのまるこども園</t>
  </si>
  <si>
    <t>まつのまる</t>
  </si>
  <si>
    <t>学年閉鎖:2/17～2/18 5歳児ｸﾗｽ(143人中38人)</t>
  </si>
  <si>
    <t>D01021</t>
  </si>
  <si>
    <t>○巻堀中学校</t>
  </si>
  <si>
    <t>まきぼり</t>
  </si>
  <si>
    <t>学級閉鎖:2/17 2年(1)(106人中7人)</t>
  </si>
  <si>
    <t>C01004</t>
  </si>
  <si>
    <t>○厨川小学校</t>
  </si>
  <si>
    <t>くりやがわ</t>
  </si>
  <si>
    <t>学級閉鎖:2/17 6年(1)(342人中9人)</t>
  </si>
  <si>
    <t>学級閉鎖:2/17 3年(1)(406人中31人)</t>
  </si>
  <si>
    <t>C01005</t>
  </si>
  <si>
    <t>○仙北小学校</t>
  </si>
  <si>
    <t>せんぼく</t>
  </si>
  <si>
    <t>学級閉鎖:2/17～2/20 4年(1)(648人中15人)</t>
  </si>
  <si>
    <t>学級閉鎖:2/16～2/17 3年(2)(607人中43人)</t>
  </si>
  <si>
    <t>学級閉鎖:2/14～2/16 2年(1)、2/16 3年(2)(607人中27人)</t>
    <rPh sb="27" eb="28">
      <t>ネン</t>
    </rPh>
    <phoneticPr fontId="2"/>
  </si>
  <si>
    <t>学級閉鎖:2/16～2/17 2年(1)、3年(1)(637人中37人)</t>
    <rPh sb="16" eb="17">
      <t>ネン</t>
    </rPh>
    <phoneticPr fontId="2"/>
  </si>
  <si>
    <t>学級閉鎖:2/16～2/17 5歳児ｸﾗｽ(1)(236人中15人)</t>
    <phoneticPr fontId="2"/>
  </si>
  <si>
    <t>学年閉鎖:2/17～2/19 3年、2/17～2/21 1年､4年、学級閉鎖:2/17～2/19 6年(1)(269人中56人)</t>
    <rPh sb="50" eb="51">
      <t>ネン</t>
    </rPh>
    <phoneticPr fontId="2"/>
  </si>
  <si>
    <t>学級閉鎖:2/17 1年(1)､4年(1)､5年(1)､6年(1)(556人中61人)</t>
    <phoneticPr fontId="2"/>
  </si>
  <si>
    <t>学級閉鎖:2/16～2/20 2年(1)(366人中79人)</t>
  </si>
  <si>
    <t>学級閉鎖:2/16～2/20 2年(1)(366人中79人)</t>
    <phoneticPr fontId="2"/>
  </si>
  <si>
    <t>学級閉鎖:2/16 1年(1)､2年(1)､3年(1)､4年(1)(366人中60人)</t>
    <phoneticPr fontId="2"/>
  </si>
  <si>
    <t>学級閉鎖:2/17 2年(1)、3年(1)(366人中69人)</t>
    <phoneticPr fontId="2"/>
  </si>
  <si>
    <t>学年閉鎖:2/17～2/19 3年､5年(232人中44人)</t>
  </si>
  <si>
    <t>学級閉鎖:2/17～2/20 1年(1)(406人中29人)</t>
  </si>
  <si>
    <t>学級閉鎖:2/17～2/20 3年(1)､5年(1)(545人中62人)</t>
  </si>
  <si>
    <t>学級閉鎖:2/17 1年(1)､3年(1)､4年(1)､5年(1)､6年(1)(545人中49人)</t>
    <rPh sb="17" eb="18">
      <t>ネン</t>
    </rPh>
    <rPh sb="29" eb="30">
      <t>ネン</t>
    </rPh>
    <phoneticPr fontId="2"/>
  </si>
  <si>
    <t>学級閉鎖:2/16～2/20 3年(1)2/17 2年(1)(637人中53人)</t>
  </si>
  <si>
    <t>学級閉鎖:2/17 2年(1)、3年(1)(637人中37人)</t>
    <rPh sb="11" eb="12">
      <t>ネン</t>
    </rPh>
    <phoneticPr fontId="2"/>
  </si>
  <si>
    <t>学年閉鎖:2/20～2/22 1年(311人中10人)</t>
  </si>
  <si>
    <t>学級閉鎖:2/20～2/21 1年(1)､2年(1)､4年(1)(635人中41人)</t>
  </si>
  <si>
    <t>学級閉鎖:2/20～2/21 2年(1)､4年(1)､6年(1)(761人中71人)</t>
  </si>
  <si>
    <t>学級閉鎖:2/20～2/21 2年(1)､4年(1)､6年(1)(761人中71人)</t>
    <phoneticPr fontId="2"/>
  </si>
  <si>
    <t>学級閉鎖:2/22 4年(1)､6年(1)(761人中71人)</t>
    <phoneticPr fontId="2"/>
  </si>
  <si>
    <t>C06009</t>
  </si>
  <si>
    <t>○滝沢中央小学校</t>
  </si>
  <si>
    <t>たきざわちゅうおう</t>
  </si>
  <si>
    <t>学級閉鎖:2/21～2/22 2年(1)､4年(1)､5年(1)(605人中79人)</t>
  </si>
  <si>
    <t>C02008</t>
  </si>
  <si>
    <t>○柏台小学校</t>
  </si>
  <si>
    <t>かしわだい</t>
  </si>
  <si>
    <t>学年閉鎖:2/20～2/22 5年､6年(37人中10人)</t>
  </si>
  <si>
    <t>D07002</t>
  </si>
  <si>
    <t>○紫波第二中学校</t>
  </si>
  <si>
    <t>しわだいに</t>
  </si>
  <si>
    <t>学年閉鎖:2/15 2年</t>
    <phoneticPr fontId="2"/>
  </si>
  <si>
    <t>学年閉鎖:2/16～2/17 1年、2年(98人中17人)</t>
  </si>
  <si>
    <t>学年閉鎖:2/16～2/17 1年、2年(98人中17人)</t>
    <phoneticPr fontId="2"/>
  </si>
  <si>
    <t>C08002</t>
  </si>
  <si>
    <t>○煙山小学校</t>
  </si>
  <si>
    <t>けむやま</t>
  </si>
  <si>
    <t>学級閉鎖:2/17～2/20 4年(1)(648人中15人)</t>
    <phoneticPr fontId="2"/>
  </si>
  <si>
    <t>学年閉鎖:2/20～2/22 1年、学級閉鎖:2/20～2/22 3年(1)(658人中82人)</t>
  </si>
  <si>
    <t>学年閉鎖:2/20～2/22 1年、学級閉鎖:2/20～2/22 3年(1)(658人中82人)</t>
    <phoneticPr fontId="2"/>
  </si>
  <si>
    <t>C08001</t>
  </si>
  <si>
    <t>○徳田小学校</t>
  </si>
  <si>
    <t>とくた</t>
  </si>
  <si>
    <t>学年閉鎖:2/21～2/22 1年(160人中9人)</t>
  </si>
  <si>
    <t>C10003</t>
  </si>
  <si>
    <t>○青笹小学校</t>
  </si>
  <si>
    <t>あおざさ</t>
  </si>
  <si>
    <t>B10009</t>
  </si>
  <si>
    <t>◇松崎保育園</t>
  </si>
  <si>
    <t>まつざき</t>
  </si>
  <si>
    <t>C10001</t>
  </si>
  <si>
    <t>○遠野小学校</t>
  </si>
  <si>
    <t>とおの</t>
  </si>
  <si>
    <t>C10010</t>
  </si>
  <si>
    <t>○宮守小学校</t>
  </si>
  <si>
    <t>みやもり</t>
  </si>
  <si>
    <t>C11017</t>
  </si>
  <si>
    <t>○江釣子小学校</t>
  </si>
  <si>
    <t>えづりこ</t>
  </si>
  <si>
    <t>A11004</t>
  </si>
  <si>
    <t>○藤根幼稚園</t>
  </si>
  <si>
    <t>ふじね</t>
  </si>
  <si>
    <t>C11011</t>
  </si>
  <si>
    <t>○黒沢尻北小学校</t>
  </si>
  <si>
    <t>施設閉鎖:2/20～2/23 (134人中45人)</t>
  </si>
  <si>
    <t>学年閉鎖:2/20～2/23 2歳児ｸﾗｽ､3歳児ｸﾗｽ､4歳児ｸﾗｽ､5歳児ｸﾗｽ(40人中15人)</t>
  </si>
  <si>
    <t>学年閉鎖:2/20～2/22 3年､4年､5年(241人中48人)</t>
  </si>
  <si>
    <t>学級閉鎖:2/18～2/21 3年(1)(566人中74人)</t>
  </si>
  <si>
    <t>学年閉鎖:2/20～2/22 5歳児ｸﾗｽ(19人中7人)</t>
  </si>
  <si>
    <t>学級閉鎖:2/20～2/23 1年(1)､2年(1)､3年(2)､4年(2)､5年(1)､6年(1)(741人中140人)</t>
  </si>
  <si>
    <t>C13003</t>
  </si>
  <si>
    <t>○常盤小学校</t>
  </si>
  <si>
    <t>ときわ</t>
  </si>
  <si>
    <t>学級閉鎖:2/20～2/21 2年(1)､4年(1) (622人中60人)</t>
    <phoneticPr fontId="2"/>
  </si>
  <si>
    <t>学級閉鎖:2/21 2年(1)､4年(1)、2/21～2/22  3年(1)､6年(2) (622人中60人)</t>
    <phoneticPr fontId="2"/>
  </si>
  <si>
    <t>学級閉鎖:2/20～2/23 3年(1)(643人中14人)</t>
  </si>
  <si>
    <t>E13005</t>
  </si>
  <si>
    <t>○水沢工業高等学校</t>
  </si>
  <si>
    <t>みずさわこう</t>
  </si>
  <si>
    <t>学級閉鎖:2/20～2/22 2年(1)(375人中13人)</t>
  </si>
  <si>
    <t>C14005</t>
  </si>
  <si>
    <t>○西小学校</t>
  </si>
  <si>
    <t>にし</t>
  </si>
  <si>
    <t>学年閉鎖:2/20～2/23 4年(59人中14人)</t>
  </si>
  <si>
    <t>A01013</t>
  </si>
  <si>
    <t>◇みなみ幼稚園</t>
  </si>
  <si>
    <t>B01044</t>
  </si>
  <si>
    <t>◇いちご保育園</t>
  </si>
  <si>
    <t>いちご</t>
  </si>
  <si>
    <t>AB01004</t>
  </si>
  <si>
    <t>◇のぞみこども園</t>
  </si>
  <si>
    <t>のぞみ</t>
  </si>
  <si>
    <t>施設閉鎖:2/21～2/22 (62人中31人)</t>
  </si>
  <si>
    <t>学年閉鎖:2/20～2/23 5歳児ｸﾗｽ(84人中17人)</t>
  </si>
  <si>
    <t>学年閉鎖:2/20 0歳児ｸﾗｽ､3歳児ｸﾗｽ(145人中33人)</t>
  </si>
  <si>
    <t>学年閉鎖:2/20～2/23 2年､5年(269人中78人)</t>
  </si>
  <si>
    <t>学年閉鎖:2/20 1年､2年､4年､5年(269人中56人)</t>
    <rPh sb="14" eb="15">
      <t>ネン</t>
    </rPh>
    <rPh sb="20" eb="21">
      <t>ネン</t>
    </rPh>
    <phoneticPr fontId="2"/>
  </si>
  <si>
    <t>学年閉鎖:2/21 1年､2年､4年､5年(269人中56人)</t>
    <rPh sb="14" eb="15">
      <t>ネン</t>
    </rPh>
    <rPh sb="20" eb="21">
      <t>ネン</t>
    </rPh>
    <phoneticPr fontId="2"/>
  </si>
  <si>
    <t>学級閉鎖:2/21～2/23 2年(1)(493人中37人)</t>
  </si>
  <si>
    <t>学年閉鎖:2/21～2/23 1年､2年､3年､4年(710人中153人)</t>
  </si>
  <si>
    <t>学級閉鎖:2/21～2/23 4年(1)、5年(1)(566人中74人)</t>
    <phoneticPr fontId="2"/>
  </si>
  <si>
    <t>学級閉鎖:2/21 3年(1)、4年(1)、5年(1)(566人中74人)</t>
    <phoneticPr fontId="2"/>
  </si>
  <si>
    <t>学級閉鎖:2/20 3年(1)、4年(1)(566人中74人)</t>
    <rPh sb="17" eb="18">
      <t>ネン</t>
    </rPh>
    <phoneticPr fontId="2"/>
  </si>
  <si>
    <t>施設閉鎖:2/18～2/21(556人中83人)</t>
  </si>
  <si>
    <t>学級閉鎖:2/20～2/22 2年(1)(224人中29人)</t>
  </si>
  <si>
    <t>学年閉鎖:2/20～2/22 1年､2年､4年(217人中41人)</t>
  </si>
  <si>
    <t>学級閉鎖:2/20～2/22 3年(1)(619人中7人)</t>
  </si>
  <si>
    <t>学級閉鎖:2/20 1年(1)2/20～2/22 2年(1)(108人中19人)</t>
  </si>
  <si>
    <t>学級閉鎖:2/18～2/21 3歳児ｸﾗｽ(1)(160人中26人)</t>
  </si>
  <si>
    <t>C02004</t>
  </si>
  <si>
    <t>○平舘小学校</t>
  </si>
  <si>
    <t>たいらだて</t>
  </si>
  <si>
    <t>学年閉鎖:2/21～2/24 6年(97人中6人)</t>
  </si>
  <si>
    <t>AB06002</t>
  </si>
  <si>
    <t>◇なでしこ保育園</t>
  </si>
  <si>
    <t>なでしこ</t>
  </si>
  <si>
    <t>C03004</t>
  </si>
  <si>
    <t>○御明神小学校</t>
  </si>
  <si>
    <t>おみょうじん</t>
  </si>
  <si>
    <t>C03001</t>
  </si>
  <si>
    <t>○雫石小学校</t>
  </si>
  <si>
    <t>しずくいし</t>
  </si>
  <si>
    <t>学年閉鎖:2/20 3歳児ｸﾗｽ(134人中17人)</t>
  </si>
  <si>
    <t>学年閉鎖:2/21～2/22 2年(74人中18人)</t>
  </si>
  <si>
    <t>学級閉鎖:2/22～2/24 1年(1)(271人中7人)</t>
  </si>
  <si>
    <t>C09007</t>
  </si>
  <si>
    <t>○若葉小学校</t>
  </si>
  <si>
    <t>わかば</t>
  </si>
  <si>
    <t>C11005</t>
  </si>
  <si>
    <t>○飯豊小学校</t>
  </si>
  <si>
    <t>いいとよ</t>
  </si>
  <si>
    <t>C11012</t>
  </si>
  <si>
    <t>○鬼柳小学校</t>
  </si>
  <si>
    <t>おにやなぎ</t>
  </si>
  <si>
    <t>A11008</t>
  </si>
  <si>
    <t>◇やさか幼稚園</t>
  </si>
  <si>
    <t>やさか</t>
  </si>
  <si>
    <t>学級閉鎖:2/21～2/22 1年(1)(545人中30人)</t>
  </si>
  <si>
    <t>学級閉鎖:2/21～2/23 3年(1)､4年(1)(286人中25人)</t>
  </si>
  <si>
    <t>学年閉鎖:2/21～2/22 5歳児ｸﾗｽ(145人中17人)</t>
  </si>
  <si>
    <t>B10004</t>
  </si>
  <si>
    <t>◇神明保育園</t>
  </si>
  <si>
    <t>しんめい</t>
  </si>
  <si>
    <t>学年閉鎖:2/21～2/24 3歳児ｸﾗｽ(45人中7人)</t>
  </si>
  <si>
    <t>D15017</t>
  </si>
  <si>
    <t>○磐井中学校</t>
  </si>
  <si>
    <t>いわい</t>
  </si>
  <si>
    <t>学級閉鎖:2/21～2/22 1年(2)(475人中13人)</t>
  </si>
  <si>
    <t>C22006</t>
  </si>
  <si>
    <t>○花輪小学校</t>
  </si>
  <si>
    <t>はなわ</t>
  </si>
  <si>
    <t>学年閉鎖:2/21～2/22 6年 (152人中38人)</t>
  </si>
  <si>
    <t>D28003</t>
  </si>
  <si>
    <t>○大野中学校</t>
  </si>
  <si>
    <t>おおの</t>
  </si>
  <si>
    <t>学級閉鎖:2/21～2/23 3年(1)(129人中11人)</t>
  </si>
  <si>
    <t>学級閉鎖:2/21～2/22 2歳児ｸﾗｽ､3歳児ｸﾗｽ､4歳児ｸﾗｽ(143人中68人)</t>
  </si>
  <si>
    <t>C01026</t>
  </si>
  <si>
    <t>○羽場小学校</t>
  </si>
  <si>
    <t>はば</t>
  </si>
  <si>
    <t>D01006</t>
  </si>
  <si>
    <t>○仙北中学校</t>
  </si>
  <si>
    <t>学年閉鎖:2/21～2/24 4歳児ｸﾗｽ(41人中3人)</t>
  </si>
  <si>
    <t>学年閉鎖:2/21～2/22 6年(1)(161人中5人)</t>
  </si>
  <si>
    <t>学級閉鎖:2/21～2/22 6年(1)(256人中17人)</t>
  </si>
  <si>
    <t>学級閉鎖:2/21～2/23 4年(1)(635人中12人)</t>
  </si>
  <si>
    <t>学級閉鎖:2/21～2/24 2年(1)､3年(1)(687人中28人)</t>
  </si>
  <si>
    <t>学年閉鎖:2/22～2/24 3歳児ｸﾗｽ､4歳児ｸﾗｽ(94人中20人)</t>
  </si>
  <si>
    <t>学級閉鎖:2/20～2/23  1年(1)､6年(1)(430人中123人)</t>
  </si>
  <si>
    <t>学級閉鎖:2/21～2/22 5年(1)(635人中54人)</t>
  </si>
  <si>
    <t>学級閉鎖:2/20～2/21 1年(1)､2年(1)､4年(1)､5年(1)(635人中41人)</t>
    <phoneticPr fontId="2"/>
  </si>
  <si>
    <t>学年閉鎖:2/22 6年(161人中27人)</t>
    <phoneticPr fontId="2"/>
  </si>
  <si>
    <t>学年閉鎖:2/17 1年、4年(161人中26人)</t>
    <phoneticPr fontId="2"/>
  </si>
  <si>
    <t>学年閉鎖:2/18 1年(161人中27人)</t>
    <phoneticPr fontId="2"/>
  </si>
  <si>
    <t>学年閉鎖:2/19 1年(161人中27人)</t>
    <phoneticPr fontId="2"/>
  </si>
  <si>
    <t>学年閉鎖:2/21 5年、6年(161人中27人)</t>
    <phoneticPr fontId="2"/>
  </si>
  <si>
    <t>学年閉鎖:2/20 1年、3年、5年、6年(161人中27人)</t>
  </si>
  <si>
    <t>学年閉鎖:2/24 6年(83人中12人)</t>
    <phoneticPr fontId="2"/>
  </si>
  <si>
    <t>学級閉鎖:2/21～2/23 4年(1)、5年(1)(566人中74人)</t>
    <phoneticPr fontId="2"/>
  </si>
  <si>
    <t>学年閉鎖:2/21～2/23 4年、6年(83人中8人)</t>
    <rPh sb="19" eb="20">
      <t>ネン</t>
    </rPh>
    <phoneticPr fontId="2"/>
  </si>
  <si>
    <t>学年閉鎖:2/20 4年(83人中8人)</t>
    <phoneticPr fontId="2"/>
  </si>
  <si>
    <t>施設閉鎖:2/22～2/25(217人中46人)</t>
  </si>
  <si>
    <t>学年閉鎖:2/21 1年､2年､4年、6年(217人中41人)</t>
    <rPh sb="20" eb="21">
      <t>ネン</t>
    </rPh>
    <phoneticPr fontId="2"/>
  </si>
  <si>
    <t>学年閉鎖:2/22～2/23 2年、学級閉鎖:2/21 2年(1)､4年(1)、2/21～2/22  3年(1)､6年(2) (622人中60人)</t>
    <rPh sb="16" eb="17">
      <t>ネン</t>
    </rPh>
    <phoneticPr fontId="2"/>
  </si>
  <si>
    <t>学年閉鎖:2/22～2/23 2年生、学級閉鎖:2/21～2/23 4年(1)、5年(1)(622人中81人)</t>
    <phoneticPr fontId="2"/>
  </si>
  <si>
    <t>学年閉鎖:2/20～2/21 6年、学級閉鎖:2/20～2/21 3年(1)、5年(1)(309人中36人)</t>
    <rPh sb="34" eb="35">
      <t>ネン</t>
    </rPh>
    <rPh sb="40" eb="41">
      <t>ネン</t>
    </rPh>
    <phoneticPr fontId="2"/>
  </si>
  <si>
    <t>施設閉鎖:2/20～2/22 (637人中134人)</t>
  </si>
  <si>
    <t>学年閉鎖:2/21～2/22 0歳児ｸﾗｽ(145人中42人)</t>
  </si>
  <si>
    <t>学級閉鎖:2/22～2/24 3年(1)(648人中30人)</t>
  </si>
  <si>
    <t>999999</t>
  </si>
  <si>
    <t>もりおかひまわり</t>
  </si>
  <si>
    <t>○盛岡ひまわり学園</t>
  </si>
  <si>
    <t>施設閉鎖:2/20～2/21 (50人中24人)</t>
  </si>
  <si>
    <t>D08002</t>
  </si>
  <si>
    <t>○矢巾北中学校</t>
  </si>
  <si>
    <t>やはばきた</t>
  </si>
  <si>
    <t>学年閉鎖:2/22～2/242年(385人中27人)</t>
  </si>
  <si>
    <t>B06006</t>
  </si>
  <si>
    <t>◇牧の林すずの音保育園</t>
  </si>
  <si>
    <t>まきのばやし</t>
  </si>
  <si>
    <t>学年閉鎖:2/22 5歳児ｸﾗｽ(116人中14人)</t>
  </si>
  <si>
    <t>C03002</t>
  </si>
  <si>
    <t>○七ツ森小学校</t>
  </si>
  <si>
    <t>ななつもり</t>
  </si>
  <si>
    <t>学年閉鎖:2/22～2/24 2年(79人中8人)</t>
  </si>
  <si>
    <t>C09008</t>
  </si>
  <si>
    <t>○太田小学校</t>
  </si>
  <si>
    <t>おおた</t>
  </si>
  <si>
    <t>学年閉鎖:2/21～2/23 6年(95人中14人)</t>
  </si>
  <si>
    <t>D15003</t>
  </si>
  <si>
    <t>○桜町中学校</t>
  </si>
  <si>
    <t>さくらまち</t>
  </si>
  <si>
    <t>学級閉鎖:2/21～2/23 3年(1)(270人中8人)</t>
  </si>
  <si>
    <t>AB30003</t>
  </si>
  <si>
    <t>◇ちゃいるどスクール（本園）</t>
  </si>
  <si>
    <t>ちゃいるどす</t>
  </si>
  <si>
    <t>学年閉鎖:2/24～2/25 5歳児ｸﾗｽ(124人中7人)</t>
  </si>
  <si>
    <t>C30008</t>
  </si>
  <si>
    <t>○浄法寺小学校</t>
  </si>
  <si>
    <t>じょうぼうじ</t>
  </si>
  <si>
    <t>施設閉鎖:2/20～2/23 (85人中20人)</t>
  </si>
  <si>
    <t>C30001</t>
  </si>
  <si>
    <t>○福岡小学校</t>
  </si>
  <si>
    <t>ふくおか</t>
  </si>
  <si>
    <t>学年閉鎖:2/17～2/19 5年(285人中47人)</t>
  </si>
  <si>
    <t>学年閉鎖:2/17～2/19 5年(285人中47人)</t>
    <phoneticPr fontId="2"/>
  </si>
  <si>
    <t>学級閉鎖:2/21～2/23 3年(1)(270人中8人)</t>
    <phoneticPr fontId="2"/>
  </si>
  <si>
    <t>学年閉鎖:2/20 5年、6年、学級閉鎖:2/20～2/23 2年(1)、4年(1)(285人中47人)</t>
    <rPh sb="38" eb="39">
      <t>ネン</t>
    </rPh>
    <phoneticPr fontId="2"/>
  </si>
  <si>
    <t>学年閉鎖:2/21～2/23 6年、学級閉鎖:2/20～2/23 2年(1)、4年(1)(285人中47人)</t>
    <rPh sb="40" eb="41">
      <t>ネン</t>
    </rPh>
    <phoneticPr fontId="2"/>
  </si>
  <si>
    <t>C01031</t>
  </si>
  <si>
    <t>○月が丘小学校</t>
  </si>
  <si>
    <t>つきがおか</t>
  </si>
  <si>
    <t>学級閉鎖:2/20～2/22 6年(1)(259人中18人)</t>
  </si>
  <si>
    <t>学級閉鎖:2/24 1年(1)､2年(1)､6年(1)(324人中36人)</t>
  </si>
  <si>
    <t>学年閉鎖:2/24 6年(1)(161人中7人)</t>
  </si>
  <si>
    <t>学年閉鎖:2/22～2/23 3年(50人中24人)</t>
    <rPh sb="0" eb="2">
      <t>ガクネン</t>
    </rPh>
    <rPh sb="2" eb="4">
      <t>ヘイサ</t>
    </rPh>
    <rPh sb="16" eb="17">
      <t>ネン</t>
    </rPh>
    <phoneticPr fontId="2"/>
  </si>
  <si>
    <t>学級閉鎖:2/21～2/26 6年(1)(569人中62人)</t>
  </si>
  <si>
    <t>学年閉鎖:2/20～2/22 1年､2年､4年、学級閉鎖:2/20～2/22(1)(678人中169人)</t>
    <rPh sb="24" eb="26">
      <t>ガッキュウ</t>
    </rPh>
    <rPh sb="26" eb="28">
      <t>ヘイサ</t>
    </rPh>
    <phoneticPr fontId="2"/>
  </si>
  <si>
    <t>学級閉鎖:2/21～2/25 4年(1)､5年(1)2/22～2/26 2年(1)(741人中134人)</t>
  </si>
  <si>
    <t>学級閉鎖:2/22～2/26 2年(1)(741人中134人)</t>
    <phoneticPr fontId="2"/>
  </si>
  <si>
    <t>学級閉鎖:2/21～2/25 4年(1)､5年(1),2/22～2/26 2年(1)(741人中134人)</t>
    <phoneticPr fontId="2"/>
  </si>
  <si>
    <t>学級閉鎖:2/22～2/26 6年(1)(269人中73人)</t>
    <rPh sb="0" eb="2">
      <t>ガッキュウ</t>
    </rPh>
    <phoneticPr fontId="2"/>
  </si>
  <si>
    <t>学年閉鎖:2/20～2/23 1年､2年､5年、学級閉鎖:2/22～2/26 6年(1)(269人中73人)</t>
    <rPh sb="16" eb="17">
      <t>ネン</t>
    </rPh>
    <phoneticPr fontId="2"/>
  </si>
  <si>
    <t>C09002</t>
  </si>
  <si>
    <t>○南城小学校</t>
  </si>
  <si>
    <t>なんじょう</t>
  </si>
  <si>
    <t>D11006</t>
  </si>
  <si>
    <t>○東陵中学校</t>
  </si>
  <si>
    <t>とうりょう</t>
  </si>
  <si>
    <t>学級閉鎖:2/24～2/26 2年(1)(426人中33人)</t>
  </si>
  <si>
    <t>学級閉鎖:2/24 1年(1)(103人中13人)</t>
  </si>
  <si>
    <t>学級閉鎖:2/24 3年(1)(241人中48人)</t>
  </si>
  <si>
    <t>C13021</t>
  </si>
  <si>
    <t>○若柳小学校</t>
  </si>
  <si>
    <t>わかやなぎ</t>
  </si>
  <si>
    <t>学年閉鎖:2/24 2年(110人中9人)</t>
  </si>
  <si>
    <t>C15008</t>
  </si>
  <si>
    <t>○厳美小学校</t>
  </si>
  <si>
    <t>げんび</t>
  </si>
  <si>
    <t>学年閉鎖:2/23～2/26 3年(96人中8人)</t>
  </si>
  <si>
    <t>C25001</t>
  </si>
  <si>
    <t>○田野畑小学校</t>
  </si>
  <si>
    <t>たのはた</t>
  </si>
  <si>
    <t>施設閉鎖:2/24～2/27 (132人中16人)</t>
  </si>
  <si>
    <t>学級閉鎖:2/22～2/24 1年(1)(413人中7人)</t>
  </si>
  <si>
    <t>学級閉鎖:2/24～2/28 3年(1)(496人中58人)</t>
  </si>
  <si>
    <t>施設閉鎖:2/24～2/28(132人中57人)</t>
  </si>
  <si>
    <t>A06002</t>
  </si>
  <si>
    <t>◇あさひ幼稚園</t>
  </si>
  <si>
    <t>あさひ</t>
  </si>
  <si>
    <t>施設閉鎖:2/24～2/28 (69人中21人)</t>
  </si>
  <si>
    <t>F06001</t>
  </si>
  <si>
    <t>○盛岡みたけ支援学校</t>
  </si>
  <si>
    <t>もりおかみた</t>
  </si>
  <si>
    <t>学年閉鎖:2/27～3/1 1年(35人中10人)</t>
  </si>
  <si>
    <t>B10011</t>
  </si>
  <si>
    <t>◇青笹保育園</t>
  </si>
  <si>
    <t>K09007</t>
  </si>
  <si>
    <t>◇くくる保育園</t>
  </si>
  <si>
    <t>くくる</t>
  </si>
  <si>
    <t>D11005</t>
  </si>
  <si>
    <t>○上野中学校</t>
  </si>
  <si>
    <t>うえの</t>
  </si>
  <si>
    <t>D09007</t>
  </si>
  <si>
    <t>○西南中学校</t>
  </si>
  <si>
    <t>せいなん</t>
  </si>
  <si>
    <t>施設閉鎖:2/24～2/28 (14人中8人)</t>
  </si>
  <si>
    <t>学年閉鎖:2/27～3/1 2年(401人中55人)</t>
  </si>
  <si>
    <t>学年閉鎖:2/27～3/1 2年､3年(137人中31人)</t>
  </si>
  <si>
    <t>学級閉鎖:2/24～2/28 2年(1)(247人中33人)</t>
  </si>
  <si>
    <t>C13026</t>
  </si>
  <si>
    <t>○前沢小学校</t>
  </si>
  <si>
    <t>学級閉鎖:2/28～3/1 5年(1)(611人中56人)</t>
  </si>
  <si>
    <t>D26002</t>
  </si>
  <si>
    <t>○長内中学校</t>
  </si>
  <si>
    <t>おなさい</t>
  </si>
  <si>
    <t>学年閉鎖:2/27～3/1 2年(237人中21人)</t>
  </si>
  <si>
    <t>D33001</t>
  </si>
  <si>
    <t>○一戸中学校</t>
  </si>
  <si>
    <t>いちのへ</t>
  </si>
  <si>
    <t>学級閉鎖:2/24～2/26 1年(2)(167人中26人)</t>
  </si>
  <si>
    <t>学級閉鎖:2/25～2/28 4歳児ｸﾗｽ(160人中19人)</t>
  </si>
  <si>
    <t>C33001</t>
  </si>
  <si>
    <t>○一戸小学校</t>
  </si>
  <si>
    <t>学級閉鎖:2/24～2/26 1年(1)(167人中26人)</t>
  </si>
  <si>
    <t>学年閉鎖:2/25～3/1 3年(184人中11人)</t>
  </si>
  <si>
    <t>AB08001</t>
  </si>
  <si>
    <t>◇認定こども園　矢巾中央幼稚園　矢巾中央保育園</t>
  </si>
  <si>
    <t>やはばちゅう</t>
  </si>
  <si>
    <t>学級閉鎖:2/27～3/1 4歳児ｸﾗｽ(1)(157人中17人)</t>
  </si>
  <si>
    <t>AB01012</t>
  </si>
  <si>
    <t>◇なかのこども園</t>
  </si>
  <si>
    <t>D01010</t>
  </si>
  <si>
    <t>○黒石野中学校</t>
  </si>
  <si>
    <t>くろいしの</t>
  </si>
  <si>
    <t>D01011</t>
  </si>
  <si>
    <t>○城西中学校</t>
  </si>
  <si>
    <t>じょうせい</t>
  </si>
  <si>
    <t>C01015</t>
  </si>
  <si>
    <t>○河北小学校</t>
  </si>
  <si>
    <t>かほく</t>
  </si>
  <si>
    <t>C01017</t>
  </si>
  <si>
    <t>○山王小学校</t>
  </si>
  <si>
    <t>さんのう</t>
  </si>
  <si>
    <t>C01001</t>
  </si>
  <si>
    <t>○仁王小学校</t>
  </si>
  <si>
    <t>におう</t>
  </si>
  <si>
    <t>学年閉鎖:2/27～2/28 3年(1)(526人中74人)</t>
  </si>
  <si>
    <t>学級閉鎖:2/27～3/1 1年(1)､6年(1)(158人中21人)</t>
  </si>
  <si>
    <t>学年閉鎖:2/28～3/1 6年(130人中17人)</t>
  </si>
  <si>
    <t>学級閉鎖:2/27～2/28 2年(1)(398人中20人)</t>
  </si>
  <si>
    <t>学級閉鎖:2/27～3/2 4年(1)(379人中22人)</t>
  </si>
  <si>
    <t>学年閉鎖:2/24～2/27 3歳児ｸﾗｽ､4歳児ｸﾗｽ､5歳児ｸﾗｽ(167人中34人)</t>
  </si>
  <si>
    <t>学級閉鎖:2/27～2/28 1年(4)(421人中40人)</t>
  </si>
  <si>
    <t>学年閉鎖:2/27～3/2 2年(336人中27人)</t>
  </si>
  <si>
    <t>学級閉鎖:2/28～3/1 1年(1)(342人中72人)</t>
  </si>
  <si>
    <t>学級閉鎖:2/27～3/1 1年(1)､2年(2)(682人中55人)</t>
  </si>
  <si>
    <t>学年閉鎖:2/25～3/1 2歳児ｸﾗｽ､5歳児ｸﾗｽ(69人中28人)</t>
  </si>
  <si>
    <t>学級閉鎖:2/24～2/27 1年(1)(493人中56人)</t>
  </si>
  <si>
    <t>学年閉鎖:2/24～2/26 1年､2年､3年､5年(134人中22人)</t>
  </si>
  <si>
    <t>学級閉鎖:2/27～2/28 1年(1)､3年(1)､5年(1)(635人中24人)</t>
  </si>
  <si>
    <t>学級閉鎖:2/28～3/1 2年(1)(605人中67人)</t>
  </si>
  <si>
    <t>学級閉鎖:2/25～2/27 6年(1)(741人中142人)</t>
  </si>
  <si>
    <t>学級閉鎖:2/27～2/285年(1)(710人中192人)</t>
  </si>
  <si>
    <t>学年閉鎖:2/27～3/2 2年､6年(241人中36人)</t>
  </si>
  <si>
    <t>学級閉鎖:2/27～3/1 1年(1)､2年(1)(564人中70人)</t>
  </si>
  <si>
    <t>学年閉鎖:2/25～2/28 1年(285人中57人)</t>
  </si>
  <si>
    <t>学年閉鎖:2/27～3/1 1年(167人中26人)</t>
  </si>
  <si>
    <t>D05002</t>
  </si>
  <si>
    <t>○一方井中学校</t>
  </si>
  <si>
    <t>いっかたい</t>
  </si>
  <si>
    <t>学年閉鎖:2/28～3/3 2年(29人中2人)</t>
  </si>
  <si>
    <t>学級閉鎖:2/28～3/1 2年(1)(635人中32人)</t>
  </si>
  <si>
    <t>学級閉鎖:2/27～3/1 1年(1)､2年(2)(682人中55人)</t>
    <phoneticPr fontId="2"/>
  </si>
  <si>
    <t>D09001</t>
  </si>
  <si>
    <t>○花巻中学校</t>
  </si>
  <si>
    <t>はなまき</t>
  </si>
  <si>
    <t>学級閉鎖:2/28～3/1 1年(3)､2年(2)(495人中89人)</t>
  </si>
  <si>
    <t>学級閉鎖:2/28～3/2 1年(1)(493人中89人)</t>
  </si>
  <si>
    <t>B09021</t>
  </si>
  <si>
    <t>◇石鳥谷保育園</t>
  </si>
  <si>
    <t>学年閉鎖:2/27～3/2 3歳児ｸﾗｽ(85人中37人)</t>
  </si>
  <si>
    <t>C11002</t>
  </si>
  <si>
    <t>○黒沢尻西小学校</t>
  </si>
  <si>
    <t>学級閉鎖:2/27～3/1 3年(1)、2/28～3/1 5年(1)(374人中50人)</t>
  </si>
  <si>
    <t>D11008</t>
  </si>
  <si>
    <t>○和賀東中学校</t>
  </si>
  <si>
    <t>わがひがし</t>
  </si>
  <si>
    <t>学級閉鎖:2/28～3/1 1年(2)(225人中23人)</t>
  </si>
  <si>
    <t>A11007</t>
  </si>
  <si>
    <t>◇大堤幼稚園</t>
  </si>
  <si>
    <t>おおつつみ</t>
  </si>
  <si>
    <t>施設閉鎖:3/1～3/3 (85人中54人)</t>
  </si>
  <si>
    <t>C11009</t>
  </si>
  <si>
    <t>○照岡小学校</t>
  </si>
  <si>
    <t>てるおか</t>
  </si>
  <si>
    <t>学年閉鎖:3/1～3/2 5年(55人中15人)</t>
  </si>
  <si>
    <t>学年閉鎖:2/27～3/1 6年(96人中17人)</t>
  </si>
  <si>
    <t>C18004</t>
  </si>
  <si>
    <t>○米崎小学校</t>
  </si>
  <si>
    <t>よねさき</t>
  </si>
  <si>
    <t>学年閉鎖:2/27～3/1 4年(130人中3人)</t>
  </si>
  <si>
    <t>学級閉鎖:2/28～3/1 1年(1)(152人中23人)</t>
  </si>
  <si>
    <t>学年閉鎖:2/27～3/1 1年、3年(167人中26人)</t>
    <rPh sb="18" eb="19">
      <t>ネン</t>
    </rPh>
    <phoneticPr fontId="2"/>
  </si>
  <si>
    <t>学年閉鎖:2/27～3/3 2年(184人中25人)</t>
  </si>
  <si>
    <t>学年閉鎖:2/25～2/28 3歳児ｸﾗｽ､4歳児ｸﾗｽ､5歳児ｸﾗｽ(124人中20人)</t>
  </si>
  <si>
    <t>学年閉鎖:2/27～3/4 0歳児ｸﾗｽ､1歳児ｸﾗｽ(167人中67人)</t>
  </si>
  <si>
    <t>C02001</t>
  </si>
  <si>
    <t>○大更小学校</t>
  </si>
  <si>
    <t>おおぶけ</t>
  </si>
  <si>
    <t>学年閉鎖:2/28～3/3 1年(357人中19人)</t>
  </si>
  <si>
    <t>学級閉鎖:3/1～3/3 6年(1)3/2～3/4 3年(1)､4年(2)(493人中67人)</t>
  </si>
  <si>
    <t>C09004</t>
  </si>
  <si>
    <t>○湯本小学校</t>
  </si>
  <si>
    <t>ゆもと</t>
  </si>
  <si>
    <t>学年閉鎖:3/1～3/3 2年(175人中20人)</t>
  </si>
  <si>
    <t>D11003</t>
  </si>
  <si>
    <t>○南中学校</t>
  </si>
  <si>
    <t>学級閉鎖:3/1～3/3 1年(1)(396人中23人)</t>
  </si>
  <si>
    <t>AB22002</t>
  </si>
  <si>
    <t>◇認定こども園　宮古泉幼稚園</t>
  </si>
  <si>
    <t>みやこいずみ</t>
  </si>
  <si>
    <t>学級閉鎖:3/1～3/2 5歳児ｸﾗｽ(1)(205人中13人)</t>
  </si>
  <si>
    <t>学級閉鎖:3/2～3/3 3年(1)(421人中19人)</t>
  </si>
  <si>
    <t>C13004</t>
  </si>
  <si>
    <t>○佐倉河小学校</t>
  </si>
  <si>
    <t>さくらかわ</t>
  </si>
  <si>
    <t>学年閉鎖:3/2～3/5 1年(219人中16人)</t>
  </si>
  <si>
    <t>D15006</t>
  </si>
  <si>
    <t>○萩荘中学校</t>
  </si>
  <si>
    <t>はぎしょう</t>
  </si>
  <si>
    <t>学級閉鎖:3/2～3/3 2年(1)(187人中12人)</t>
  </si>
  <si>
    <t>学年閉鎖:3/2～3/6 4年(184人中41人)</t>
  </si>
  <si>
    <t>C01035</t>
  </si>
  <si>
    <t>○北松園小学校</t>
  </si>
  <si>
    <t>きたまつぞの</t>
  </si>
  <si>
    <t>学級閉鎖:3/3～3/6 3年(1)(229人中9人)</t>
  </si>
  <si>
    <t>C11016</t>
  </si>
  <si>
    <t>○和賀西小学校</t>
  </si>
  <si>
    <t>わがにし</t>
  </si>
  <si>
    <t>D10002</t>
  </si>
  <si>
    <t>○遠野東中学校</t>
  </si>
  <si>
    <t>とおのひがし</t>
  </si>
  <si>
    <t>学級閉鎖:3/3～3/5 4年(1)(569人中23人)</t>
  </si>
  <si>
    <t>学年閉鎖:3/3～3/5 5年(64人中11人)</t>
  </si>
  <si>
    <t>学級閉鎖:3/3 3年(1)(131人中10人)</t>
  </si>
  <si>
    <t>D13001</t>
  </si>
  <si>
    <t>○水沢中学校</t>
  </si>
  <si>
    <t>みずさわ</t>
  </si>
  <si>
    <t>学級閉鎖:3/3～3/6 2年(1)(425人中7人)</t>
  </si>
  <si>
    <t>C27001</t>
  </si>
  <si>
    <t>○普代小学校</t>
  </si>
  <si>
    <t>ふだい</t>
  </si>
  <si>
    <t>学年閉鎖:3/3～3/5 3年(79人中3人)</t>
  </si>
  <si>
    <t>学年閉鎖:3/3～3/7 5年､6年(184人中48人)</t>
  </si>
  <si>
    <t>AB01011</t>
  </si>
  <si>
    <t>◇台太郎こども園</t>
  </si>
  <si>
    <t>だいたろう</t>
  </si>
  <si>
    <t>学年閉鎖:3/3～3/7 2歳児ｸﾗｽ､3歳児ｸﾗｽ､4歳児ｸﾗｽ､5歳児ｸﾗｽ(129人中25人)</t>
  </si>
  <si>
    <t>C01033</t>
  </si>
  <si>
    <t>○東松園小学校</t>
  </si>
  <si>
    <t>ひがしまつぞ</t>
  </si>
  <si>
    <t>学年閉鎖:3/2～3/6 4年(145人中8人)</t>
  </si>
  <si>
    <t>学級閉鎖:3/7～3/8 3年(1)､6年(1)(605人中69人)</t>
  </si>
  <si>
    <t>学級閉鎖:3/6～3/8 1年(1)(286人中23人)</t>
  </si>
  <si>
    <t>学級閉鎖:3/7～3/8 4年(1)(564人中66人)</t>
  </si>
  <si>
    <t>学級閉鎖:3/6～3/9 1年(1)､2年(1)(396人中43人)</t>
  </si>
  <si>
    <t>学級閉鎖:3/7～3/8 4年(1)(545人中56人)</t>
  </si>
  <si>
    <t>学年閉鎖:3/6～3/8 1年､3年(175人中40人)</t>
  </si>
  <si>
    <t>学年閉鎖:3/6～3/8 1年､2年(130人中31人)</t>
  </si>
  <si>
    <t>C13008</t>
  </si>
  <si>
    <t>○黒石小学校</t>
  </si>
  <si>
    <t>くろいし</t>
  </si>
  <si>
    <t>C13001</t>
  </si>
  <si>
    <t>○水沢小学校</t>
  </si>
  <si>
    <t>学年閉鎖:3/6～3/9 5年､6年(31人中14人)</t>
  </si>
  <si>
    <t>学級閉鎖:3/6～3/8 3年(1)(584人中25人)</t>
  </si>
  <si>
    <t>C15010</t>
  </si>
  <si>
    <t>○萩荘小学校</t>
  </si>
  <si>
    <t>学級閉鎖:3/7～3/8 4年(1)(341人中29人)</t>
  </si>
  <si>
    <t>C19001</t>
  </si>
  <si>
    <t>○世田米小学校</t>
  </si>
  <si>
    <t>せたまい</t>
  </si>
  <si>
    <t>学年閉鎖:3/6～3/81年､2年､3年(88人中23人)</t>
  </si>
  <si>
    <t>学年閉鎖:3/6 3年(79人中8人)</t>
  </si>
  <si>
    <t>D01017</t>
  </si>
  <si>
    <t>○乙部中学校</t>
  </si>
  <si>
    <t>おとべ</t>
  </si>
  <si>
    <t>C01043</t>
  </si>
  <si>
    <t>○向中野小学校</t>
  </si>
  <si>
    <t>むかいなかの</t>
  </si>
  <si>
    <t>C01016</t>
  </si>
  <si>
    <t>○上田小学校</t>
  </si>
  <si>
    <t>うえだ</t>
  </si>
  <si>
    <t>学級閉鎖:3/7～3/8 4年(1)(534人中30人)</t>
  </si>
  <si>
    <t>施設閉鎖:3/6～3/10 (198人中14人)</t>
  </si>
  <si>
    <t>学級閉鎖:3/6～3/9 5年(2)(871人中84人)</t>
  </si>
  <si>
    <t>学級閉鎖:3/6～3/9 1年(1)(648人中15人)</t>
  </si>
  <si>
    <t>学級閉鎖:3/7～3/8 2年(1)(342人中63人)</t>
  </si>
  <si>
    <t>学級閉鎖:3/7～3/8 6年(1)(353人中16人)</t>
  </si>
  <si>
    <t>学年閉鎖:3/7～3/9 2年(229人中20人)</t>
  </si>
  <si>
    <t>学年閉鎖:3/2～3/7 4年(146人中23人)</t>
  </si>
  <si>
    <t>学年閉鎖:2/28～3/1 2年(545人中83人)</t>
  </si>
  <si>
    <t>C06003</t>
  </si>
  <si>
    <t>○滝沢第二小学校</t>
  </si>
  <si>
    <t>たきざわだい</t>
  </si>
  <si>
    <t>学級閉鎖:3/7～3/8 3年(1)(472人中43人)</t>
  </si>
  <si>
    <t>AB10001</t>
  </si>
  <si>
    <t>◇認定こども園めぐみ遠野聖光こども園</t>
  </si>
  <si>
    <t>せいこう</t>
  </si>
  <si>
    <t>C09005</t>
  </si>
  <si>
    <t>○宮野目小学校</t>
  </si>
  <si>
    <t>みやのめ</t>
  </si>
  <si>
    <t>D10001</t>
  </si>
  <si>
    <t>○遠野中学校</t>
  </si>
  <si>
    <t>学年閉鎖:3/7～3/8  4歳児ｸﾗｽ(50人中12人)</t>
  </si>
  <si>
    <t>学級閉鎖:3/7～3/9 3年(1)､4年(1)(335人中47人)</t>
  </si>
  <si>
    <t>学級閉鎖:3/7 1年(1)､2年(1)(342人中27人)</t>
  </si>
  <si>
    <t>学年閉鎖:3/7～3/9 3年、4年、5年､6年(31人中14人)</t>
    <rPh sb="14" eb="15">
      <t>ネン</t>
    </rPh>
    <rPh sb="17" eb="18">
      <t>ネン</t>
    </rPh>
    <phoneticPr fontId="2"/>
  </si>
  <si>
    <t>C22004</t>
  </si>
  <si>
    <t>○山口小学校</t>
  </si>
  <si>
    <t>やまぐち</t>
  </si>
  <si>
    <t>学級閉鎖:3/7～3/10 2年(1)(196人中38人)</t>
  </si>
  <si>
    <t>D28002</t>
  </si>
  <si>
    <t>○中野中学校</t>
  </si>
  <si>
    <t>学年閉鎖:3/7～3/8 2年(45人中7人)</t>
  </si>
  <si>
    <t>学年閉鎖:3/7～3/8 1歳児ｸﾗｽ(160人中19人)</t>
  </si>
  <si>
    <t>D01002</t>
  </si>
  <si>
    <t>○下小路中学校</t>
  </si>
  <si>
    <t>したこうじ</t>
  </si>
  <si>
    <t>学級閉鎖:3/7～3/9 2年(1)､6年(1)(635人中20人)</t>
  </si>
  <si>
    <t>学級閉鎖:3/7～3/8 1年(1)(406人中12人)</t>
  </si>
  <si>
    <t>学級閉鎖:3/7～3/8 2年(1)(527人中19人)</t>
  </si>
  <si>
    <t>学級閉鎖:3/8～3/10 1年(1)(353人中17人)</t>
  </si>
  <si>
    <t>学年閉鎖:3/6～3/9 2年､5年(186人中21人)</t>
  </si>
  <si>
    <t>学級閉鎖:3/7～3/8 1年(1)(402人中11人)</t>
  </si>
  <si>
    <t>A09001</t>
  </si>
  <si>
    <t>◇大谷幼稚園</t>
  </si>
  <si>
    <t>おおたに</t>
  </si>
  <si>
    <t>学級閉鎖:3/8～3/10 2年(1)(352人中18人)</t>
  </si>
  <si>
    <t>学年閉鎖:3/9～3/10 5年､6年(31人中13人)</t>
  </si>
  <si>
    <t>学級閉鎖:3/7～3/10 1年(1)(619人中8人)</t>
  </si>
  <si>
    <t>学級閉鎖:3/7～3/10 2年(1)、4年(1)(196人中38人)</t>
    <rPh sb="21" eb="22">
      <t>ネン</t>
    </rPh>
    <phoneticPr fontId="2"/>
  </si>
  <si>
    <t>A01009</t>
  </si>
  <si>
    <t>◇スコーレ幼稚園</t>
  </si>
  <si>
    <t>すこーれ</t>
  </si>
  <si>
    <t>学級閉鎖:3/7～3/8 3歳児ｸﾗｽ(1)､5歳児ｸﾗｽ(1)(425人中26人)</t>
  </si>
  <si>
    <t>学級閉鎖:3/8～3/9 4歳児ｸﾗｽ(1)(425人中27人)</t>
    <phoneticPr fontId="2"/>
  </si>
  <si>
    <t>学級閉鎖:3/7～3/8 3歳児ｸﾗｽ(1)､4歳児ｸﾗｽ(1)､5歳児ｸﾗｽ(1)(425人中26人)</t>
    <phoneticPr fontId="2"/>
  </si>
  <si>
    <t>学級閉鎖:3/8～3/9 5歳児ｸﾗｽ(1)(175人中26人)</t>
  </si>
  <si>
    <t>D03001</t>
  </si>
  <si>
    <t>○雫石中学校</t>
  </si>
  <si>
    <t>学年閉鎖:3/9～3/12 1年(376人中19人)</t>
  </si>
  <si>
    <t>学級閉鎖:3/9～3/10 3年(1)､6年(1)(472人中40人)</t>
  </si>
  <si>
    <t>C13007</t>
  </si>
  <si>
    <t>○羽田小学校</t>
  </si>
  <si>
    <t>はだ</t>
  </si>
  <si>
    <t>学級閉鎖:3/9～3/12 3年(1)(106人中6人)</t>
  </si>
  <si>
    <t>学年閉鎖:3/9～3/10 2年(352人中33人)</t>
  </si>
  <si>
    <t>C15006</t>
  </si>
  <si>
    <t>学級閉鎖:3/9～3/10 4年(1)(373人中10人)</t>
  </si>
  <si>
    <t>学年閉鎖:3/9～3/10 1年(229人中23人)</t>
    <phoneticPr fontId="2"/>
  </si>
  <si>
    <t>学年閉鎖:3/7～3/9 2年、3/9～3/10 1年(229人中23人)</t>
    <phoneticPr fontId="2"/>
  </si>
  <si>
    <t>A01015</t>
  </si>
  <si>
    <t>◇白梅幼稚園</t>
  </si>
  <si>
    <t>はくばい</t>
  </si>
  <si>
    <t>学年閉鎖:3/9～3/10 5歳児ｸﾗｽ(32人中5人)</t>
  </si>
  <si>
    <t>施設閉鎖:3/10～3/12 (86人中12人)</t>
  </si>
  <si>
    <t>学級閉鎖:3/9～3/12 1年(1)(186人中22人)</t>
  </si>
  <si>
    <t>学級閉鎖:3/9～3/10 4年(1)、学級閉鎖:3/10 2年(1)(373人中18人)</t>
    <phoneticPr fontId="2"/>
  </si>
  <si>
    <t>AB22001</t>
  </si>
  <si>
    <t>◇認定こども園宮古ひかり</t>
  </si>
  <si>
    <t>みやこひかり</t>
  </si>
  <si>
    <t>学年閉鎖:3/9～3/12 5歳児ｸﾗｽ(133人中20人)</t>
  </si>
  <si>
    <t>学級閉鎖:3/10～3/12 2年(1)(373人中24人)</t>
  </si>
  <si>
    <t>D01001</t>
  </si>
  <si>
    <t>○下橋中学校</t>
  </si>
  <si>
    <t>しものはし</t>
  </si>
  <si>
    <t>学級閉鎖:3/10～3/13 特別支援学級(2)(217人中4人)</t>
  </si>
  <si>
    <t>C01019</t>
  </si>
  <si>
    <t>学年閉鎖:3/10～3/13 2年(80人中6人)</t>
  </si>
  <si>
    <t>c10006</t>
  </si>
  <si>
    <t>A15010</t>
  </si>
  <si>
    <t>○附馬牛小学校</t>
  </si>
  <si>
    <t>◇カトリック清心幼稚園</t>
  </si>
  <si>
    <t>つきもうし</t>
  </si>
  <si>
    <t>かとりっくせ</t>
  </si>
  <si>
    <t>施設閉鎖:3/13～3/15 (40人中8人)</t>
    <phoneticPr fontId="2"/>
  </si>
  <si>
    <t>学年閉鎖:5歳児ｸﾗｽ 3/13～3/14(35人中5人)</t>
    <phoneticPr fontId="2"/>
  </si>
  <si>
    <t>学級閉鎖:3/13～3/15 2年(485人中13人)</t>
    <rPh sb="0" eb="2">
      <t>ガッキュウ</t>
    </rPh>
    <phoneticPr fontId="2"/>
  </si>
  <si>
    <t>学級閉鎖:3/13～3/14 2年(1)(373人中42人)</t>
    <phoneticPr fontId="2"/>
  </si>
  <si>
    <t>学年閉鎖:3/9～3/12 5歳児ｸﾗｽ,3/11～3/14 4歳児ｸﾗｽ(133人中30人)</t>
    <phoneticPr fontId="2"/>
  </si>
  <si>
    <t>学年閉鎖:3/11～3/14 4歳児ｸﾗｽ,3/13～3/16 3歳児ｸﾗｽ,(133人中37人)</t>
    <phoneticPr fontId="2"/>
  </si>
  <si>
    <t>学年閉鎖:3/7～3/8 1歳児ｸﾗｽ(160人中19人)</t>
    <phoneticPr fontId="2"/>
  </si>
  <si>
    <t>学年閉鎖:3/12～3/14 2歳児ｸﾗｽ(160人中21人)</t>
    <phoneticPr fontId="2"/>
  </si>
  <si>
    <t>学級閉鎖:3/13 3年(1),1年(1)(635人中29人)</t>
    <phoneticPr fontId="2"/>
  </si>
  <si>
    <t>AB13004</t>
  </si>
  <si>
    <t>◇認定こども園　日高さくらの木</t>
  </si>
  <si>
    <t>ひたかさくら</t>
  </si>
  <si>
    <t>学年閉鎖:3/14～3/15 2歳児ｸﾗｽ(23人中5人)</t>
  </si>
  <si>
    <t>学級閉鎖:3/14～3/15 1年(1)(373人中22人)</t>
  </si>
  <si>
    <t>学級閉鎖:3/13～3/15 4年(1)(619人中21人)</t>
  </si>
  <si>
    <t>B20004</t>
  </si>
  <si>
    <t>◇鵜住居保育園</t>
  </si>
  <si>
    <t>うのすまい</t>
  </si>
  <si>
    <t>学年閉鎖:3/14～3/15 5歳児ｸﾗｽ(70人中14人)</t>
  </si>
  <si>
    <t>C11003</t>
  </si>
  <si>
    <t>○立花小学校</t>
  </si>
  <si>
    <t>たちばな</t>
  </si>
  <si>
    <t>B10007</t>
  </si>
  <si>
    <t>◇附馬牛保育園</t>
  </si>
  <si>
    <t>学年閉鎖:3/13 3年(80人中30人)</t>
  </si>
  <si>
    <t>学年閉鎖:3/14～3/15 0歳児ｸﾗｽ､3･4歳児ｸﾗｽ(27人中7人)</t>
  </si>
  <si>
    <t>C01032</t>
  </si>
  <si>
    <t>○高松小学校</t>
  </si>
  <si>
    <t>たかまつ</t>
  </si>
  <si>
    <t>C01006</t>
  </si>
  <si>
    <t>○杜陵小学校</t>
  </si>
  <si>
    <t>とりょう</t>
  </si>
  <si>
    <t>学級閉鎖:3/14～3/15 5年(1)(358人中8人)</t>
  </si>
  <si>
    <t>学年閉鎖:3/14～3/16 2年(223人中29人)</t>
  </si>
  <si>
    <t>◇岩手医科大学附属病院なかよし保育園</t>
  </si>
  <si>
    <t>なかよし</t>
  </si>
  <si>
    <t>K01008</t>
  </si>
  <si>
    <t>施設閉鎖:3/14～3/16 (22人中12人)</t>
  </si>
  <si>
    <t>学年閉鎖:3/17 1年､2年､3年､4年､5年､特別支援学級(1)(40人中14人)</t>
  </si>
  <si>
    <t>　</t>
    <phoneticPr fontId="2"/>
  </si>
  <si>
    <t>B12005</t>
  </si>
  <si>
    <t>◇川尻保育園</t>
  </si>
  <si>
    <t>かわしり</t>
  </si>
  <si>
    <t>学年閉鎖:3/22～3/25 3･4歳児ｸﾗｽ､5歳児ｸﾗｽ(28人中10人)</t>
  </si>
  <si>
    <t>◇たいよう保育園</t>
  </si>
  <si>
    <t>たいよう</t>
  </si>
  <si>
    <t>AB14001</t>
    <phoneticPr fontId="2"/>
  </si>
  <si>
    <t>学年閉鎖:3/20～3/22 5歳児ｸﾗｽ、3/22～3/24 3歳児ｸﾗｽ(106人中24人)</t>
  </si>
  <si>
    <t>学年閉鎖:3/20～3/22 5歳児ｸﾗｽ、3/22～3/24 3歳児ｸﾗｽ(106人中24人)</t>
    <phoneticPr fontId="2"/>
  </si>
  <si>
    <t>学年閉鎖:3/23～3/26 0歳児ｸﾗｽ(129人中11人)</t>
  </si>
  <si>
    <t>学級閉鎖:4/11～4/14 3年(1)(289人中12人)</t>
  </si>
  <si>
    <t>E01018</t>
  </si>
  <si>
    <t>◇盛岡大学附属高等学校</t>
  </si>
  <si>
    <t>もりおかだい</t>
  </si>
  <si>
    <t>学級閉鎖:4/10～4/12 3年(1)(547人中17人)</t>
  </si>
  <si>
    <t>学級閉鎖:4/13～4/14 3年(2)(289人中18人)</t>
  </si>
  <si>
    <t>学級閉鎖:4/13～4/14 1年(3)(547人中36人)</t>
  </si>
  <si>
    <t>C20009</t>
    <phoneticPr fontId="2"/>
  </si>
  <si>
    <t>〇小佐野小学校</t>
    <rPh sb="1" eb="2">
      <t>コ</t>
    </rPh>
    <rPh sb="2" eb="4">
      <t>サノ</t>
    </rPh>
    <rPh sb="4" eb="7">
      <t>ショウガッコウ</t>
    </rPh>
    <phoneticPr fontId="2"/>
  </si>
  <si>
    <t>こさの</t>
    <phoneticPr fontId="2"/>
  </si>
  <si>
    <t>学級閉鎖:4/17～4/20 4年(1)(285人中27人)</t>
    <phoneticPr fontId="2"/>
  </si>
  <si>
    <t>E30001</t>
    <phoneticPr fontId="2"/>
  </si>
  <si>
    <t>〇福岡高等学校</t>
    <rPh sb="1" eb="3">
      <t>フクオカ</t>
    </rPh>
    <rPh sb="3" eb="7">
      <t>コウトウガッコウ</t>
    </rPh>
    <phoneticPr fontId="2"/>
  </si>
  <si>
    <t>ふくおか</t>
    <phoneticPr fontId="2"/>
  </si>
  <si>
    <t>学年閉鎖:4/17～4/19 1年(337人中52人)</t>
    <phoneticPr fontId="2"/>
  </si>
  <si>
    <t>AB20001</t>
  </si>
  <si>
    <t>◇甲東こども園</t>
  </si>
  <si>
    <t>こうとう</t>
  </si>
  <si>
    <t>学年閉鎖:4/21～4/24 5歳児ｸﾗｽ(119人中14人)</t>
  </si>
  <si>
    <t>E20003</t>
  </si>
  <si>
    <t>○釜石商工高等学校</t>
  </si>
  <si>
    <t>かまいししょ</t>
  </si>
  <si>
    <t>学級閉鎖:4/20～4/23 1年(1)(176人中12人)</t>
  </si>
  <si>
    <t>C20002</t>
  </si>
  <si>
    <t>○釜石小学校</t>
  </si>
  <si>
    <t>学年閉鎖:4/21～4/25 6年(86人中10人)</t>
  </si>
  <si>
    <t>学級閉鎖:4/24～4/26 1年(1)(176人中18人)</t>
  </si>
  <si>
    <t>学級閉鎖:4/26～4/294歳児(2)(119人中31人)</t>
  </si>
  <si>
    <t>学年閉鎖:4/24～4/26 1年､3年(285人中54人)、学級閉鎖:4/24～4/26 2年(1)</t>
    <rPh sb="31" eb="33">
      <t>ガッキュウ</t>
    </rPh>
    <rPh sb="33" eb="35">
      <t>ヘイサ</t>
    </rPh>
    <phoneticPr fontId="2"/>
  </si>
  <si>
    <t>学級閉鎖:4/25～4/274年(1)(285人中53人)</t>
  </si>
  <si>
    <t>D32001</t>
  </si>
  <si>
    <t>○九戸中学校</t>
  </si>
  <si>
    <t>くのへ</t>
  </si>
  <si>
    <t>学級閉鎖:4/24～4/26 1年(1)(176人中18人)</t>
    <phoneticPr fontId="2"/>
  </si>
  <si>
    <t>学級閉鎖:4/25 3年(1)(23人中11人)</t>
    <phoneticPr fontId="2"/>
  </si>
  <si>
    <t>施設閉鎖:4/27～4/28(118人中44人)</t>
  </si>
  <si>
    <t>学級閉鎖:4/27～4/281年(1)(176人中14人)</t>
  </si>
  <si>
    <t>学級閉鎖:5/1～5/2 2年(1)(176人中9人)</t>
  </si>
  <si>
    <t>学年閉鎖:4/26～4/27 3年(118人中42人)</t>
    <phoneticPr fontId="2"/>
  </si>
  <si>
    <t>学年閉鎖:5/1～5/33年(75人中6人)</t>
  </si>
  <si>
    <t>D20004</t>
  </si>
  <si>
    <t>○大平中学校</t>
  </si>
  <si>
    <t>おおだいら</t>
  </si>
  <si>
    <t>学年閉鎖:5/11～5/141学年(81人中12人)</t>
  </si>
  <si>
    <t>D15009</t>
  </si>
  <si>
    <t>○大東中学校</t>
  </si>
  <si>
    <t>だいとう</t>
  </si>
  <si>
    <t>学級閉鎖:5/12～5/143年(1)(250人中7人)</t>
    <phoneticPr fontId="2"/>
  </si>
  <si>
    <t>C01037</t>
    <phoneticPr fontId="2"/>
  </si>
  <si>
    <t>○渋民小学校</t>
    <rPh sb="1" eb="3">
      <t>シブタミ</t>
    </rPh>
    <rPh sb="3" eb="6">
      <t>ショウガッコウ</t>
    </rPh>
    <phoneticPr fontId="2"/>
  </si>
  <si>
    <t>しぶたみ</t>
    <phoneticPr fontId="2"/>
  </si>
  <si>
    <t>学級閉鎖:5/15～5/171年(1)(269人中14人)</t>
  </si>
  <si>
    <t>学級閉鎖:5/15～5/171年(1)(269人中14人)</t>
    <phoneticPr fontId="2"/>
  </si>
  <si>
    <t>学年閉鎖:5/16～5/171年6年(340人中22人)</t>
  </si>
  <si>
    <t>B20002</t>
  </si>
  <si>
    <t>◇中妻子供の家保育園</t>
  </si>
  <si>
    <t>なかづまこど</t>
  </si>
  <si>
    <t>学年閉鎖:5/16～5/195歳児(57人中14人)</t>
  </si>
  <si>
    <t>D06002</t>
  </si>
  <si>
    <t>○滝沢第二中学校</t>
  </si>
  <si>
    <t>学年閉鎖:5/16～5/183年(407人中82人)</t>
  </si>
  <si>
    <t>C30007</t>
  </si>
  <si>
    <t>○金田一小学校</t>
  </si>
  <si>
    <t>きんたいち</t>
  </si>
  <si>
    <t>学年閉鎖:5/151年(157人中13人)</t>
  </si>
  <si>
    <t>学級閉鎖:5/17～5/182年(1)(340人中33人)</t>
    <phoneticPr fontId="2"/>
  </si>
  <si>
    <t>学年閉鎖:5/16～5/171年6年(340人中22人)、学級閉鎖:5/17～5/182年(1)(340人中33人)</t>
    <phoneticPr fontId="2"/>
  </si>
  <si>
    <t>D17001</t>
  </si>
  <si>
    <t>○第一中学校</t>
  </si>
  <si>
    <t>だいいち</t>
  </si>
  <si>
    <t>学年閉鎖:5/17～5/192年(410人中65人),学級閉鎖:5/17～5/191年(2)(410人中65人)</t>
    <phoneticPr fontId="2"/>
  </si>
  <si>
    <t>D01002</t>
    <phoneticPr fontId="2"/>
  </si>
  <si>
    <t>○下小路中学校</t>
    <phoneticPr fontId="2"/>
  </si>
  <si>
    <t>したこうじ</t>
    <phoneticPr fontId="2"/>
  </si>
  <si>
    <t>学級閉鎖:5/15～5/171年(1)(269人中14人)</t>
    <phoneticPr fontId="2"/>
  </si>
  <si>
    <t>学級閉鎖:5/18～5/192年(2)(554人中45人)</t>
  </si>
  <si>
    <t>学級閉鎖:5/18～5/192年(2)(554人中45人)</t>
    <phoneticPr fontId="2"/>
  </si>
  <si>
    <t>学級閉鎖:5/18～5/191年(1)､2年(1)(407人中46人)</t>
    <phoneticPr fontId="2"/>
  </si>
  <si>
    <t>学年閉鎖:5/16～5/183年(407人中82人)、学級閉鎖:5/18～5/191年(1)､2年(1)(407人中46人)</t>
    <phoneticPr fontId="2"/>
  </si>
  <si>
    <t>学年閉鎖:5/17～5/192年(410人中65人),学級閉鎖:5/17～5/191年(2)(410人中65人),学級閉鎖:5/18～5/193年(2)(410人中87人)</t>
    <phoneticPr fontId="2"/>
  </si>
  <si>
    <t>C20001</t>
  </si>
  <si>
    <t>○双葉小学校</t>
  </si>
  <si>
    <t>ふたば</t>
  </si>
  <si>
    <t>学年閉鎖:5/19～5/231年(130人中8人)</t>
  </si>
  <si>
    <t>学級閉鎖:5/22～5/241年(2)(410人中47人)</t>
  </si>
  <si>
    <t>学級閉鎖:5/22～5/231年(1)(598人中9人)</t>
  </si>
  <si>
    <t>AB20003</t>
  </si>
  <si>
    <t>◇平田こども園</t>
  </si>
  <si>
    <t>へいた</t>
  </si>
  <si>
    <t>学年閉鎖:5/23～5/25 4歳児(75人中7人)</t>
  </si>
  <si>
    <t>C17001</t>
  </si>
  <si>
    <t>○盛小学校</t>
  </si>
  <si>
    <t>さかり</t>
  </si>
  <si>
    <t>学年閉鎖:5/23～5/26 5年(117人中32人)</t>
  </si>
  <si>
    <t>C16001</t>
  </si>
  <si>
    <t>○平泉小学校</t>
  </si>
  <si>
    <t>ひらいずみ</t>
  </si>
  <si>
    <t>学年閉鎖:5/24～5/26 2年(258人中48人)</t>
  </si>
  <si>
    <t>C26011</t>
  </si>
  <si>
    <t>○小袖小学校</t>
  </si>
  <si>
    <t>こそで</t>
  </si>
  <si>
    <t>施設閉鎖:5/25～5/26(30人中6人)</t>
  </si>
  <si>
    <t>学年閉鎖:5/23～5/26 5年(117人中32人)</t>
    <phoneticPr fontId="2"/>
  </si>
  <si>
    <t>施設閉鎖:5/25～5/26(117人中50人)、学年閉鎖:5/23～5/26 5年(117人中32人)</t>
    <phoneticPr fontId="2"/>
  </si>
  <si>
    <t>C17005</t>
  </si>
  <si>
    <t>○猪川小学校</t>
  </si>
  <si>
    <t>いかわ</t>
  </si>
  <si>
    <t>学級閉鎖:5/25～5/266年(1)(286人中15人)</t>
  </si>
  <si>
    <t>施設閉鎖:5/25～5/29(30人中11人)</t>
  </si>
  <si>
    <t>D16001</t>
  </si>
  <si>
    <t>○平泉中学校</t>
  </si>
  <si>
    <t>学級閉鎖:6/5～6/7 3年(1)(172人中19人)</t>
  </si>
  <si>
    <t>D06001</t>
  </si>
  <si>
    <t>○滝沢南中学校</t>
  </si>
  <si>
    <t>たきざわみな</t>
  </si>
  <si>
    <t>学級閉鎖:8/31～9/1 1年(1) (660人中12人)</t>
  </si>
  <si>
    <t>学級閉鎖:8/30～9/12年(2)(778人中16人)</t>
  </si>
  <si>
    <t>学級閉鎖:8/30～9/12年(3)(778人中16人)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</si>
</sst>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  <numFmt numFmtId="184" formatCode="yyyy/m/d\ aaa"/>
    <numFmt numFmtId="185" formatCode="yyyy/m/daaa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</cellStyleXfs>
  <cellXfs count="176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0" applyFill="1"/>
    <xf numFmtId="0" fontId="42" fillId="0" borderId="0" xfId="0" applyFont="1"/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  <xf numFmtId="14" fontId="1" fillId="0" borderId="0" xfId="50" applyNumberFormat="1" applyFont="1" applyFill="1" applyAlignment="1">
      <alignment vertical="center" shrinkToFit="1"/>
    </xf>
    <xf numFmtId="0" fontId="1" fillId="0" borderId="0" xfId="0" applyFont="1"/>
    <xf numFmtId="0" fontId="1" fillId="0" borderId="0" xfId="50" applyFont="1">
      <alignment vertical="center"/>
    </xf>
    <xf numFmtId="0" fontId="47" fillId="0" borderId="0" xfId="50" applyFont="1" applyFill="1">
      <alignment vertical="center"/>
    </xf>
    <xf numFmtId="0" fontId="47" fillId="0" borderId="0" xfId="50" applyFont="1">
      <alignment vertical="center"/>
    </xf>
    <xf numFmtId="0" fontId="0" fillId="0" borderId="0" xfId="0" applyAlignment="1">
      <alignment vertical="center" wrapText="1"/>
    </xf>
    <xf numFmtId="184" fontId="0" fillId="0" borderId="0" xfId="0" applyNumberFormat="1"/>
    <xf numFmtId="14" fontId="1" fillId="0" borderId="0" xfId="50" applyNumberFormat="1" applyFont="1" applyFill="1" applyAlignment="1">
      <alignment vertical="top" shrinkToFit="1"/>
    </xf>
    <xf numFmtId="0" fontId="0" fillId="0" borderId="0" xfId="0" applyAlignment="1">
      <alignment vertical="top"/>
    </xf>
    <xf numFmtId="14" fontId="4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185" fontId="1" fillId="0" borderId="0" xfId="50" applyNumberFormat="1" applyFont="1" applyFill="1" applyAlignment="1">
      <alignment vertical="top" shrinkToFit="1"/>
    </xf>
    <xf numFmtId="14" fontId="47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0" fontId="47" fillId="0" borderId="0" xfId="0" applyFont="1" applyAlignment="1">
      <alignment vertical="center"/>
    </xf>
    <xf numFmtId="14" fontId="49" fillId="0" borderId="0" xfId="55" applyNumberFormat="1" applyFill="1" applyAlignment="1">
      <alignment vertical="center"/>
    </xf>
    <xf numFmtId="38" fontId="6" fillId="0" borderId="13" xfId="4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2" xfId="28" builtinId="33" customBuiltin="1"/>
    <cellStyle name="アクセント 3" xfId="29" builtinId="37" customBuiltin="1"/>
    <cellStyle name="アクセント 4" xfId="30" builtinId="41" customBuiltin="1"/>
    <cellStyle name="アクセント 5" xfId="31" builtinId="45" customBuiltin="1"/>
    <cellStyle name="アクセント 6" xfId="32" builtinId="49" customBuiltin="1"/>
    <cellStyle name="タイトル" xfId="33" builtinId="15" customBuiltin="1"/>
    <cellStyle name="チェック セル" xfId="34" builtinId="23" customBuiltin="1"/>
    <cellStyle name="どちらでもない" xfId="35" builtinId="28" customBuiltin="1"/>
    <cellStyle name="ハイパーリンク" xfId="55" builtinId="8"/>
    <cellStyle name="メモ" xfId="36" builtinId="10" customBuiltin="1"/>
    <cellStyle name="リンク セル" xfId="37" builtinId="24" customBuiltin="1"/>
    <cellStyle name="悪い" xfId="38" builtinId="27" customBuiltin="1"/>
    <cellStyle name="計算" xfId="39" builtinId="22" customBuiltin="1"/>
    <cellStyle name="警告文" xfId="40" builtinId="11" customBuiltin="1"/>
    <cellStyle name="桁区切り" xfId="41" builtinId="6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</cellStyles>
  <dxfs count="123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458"/>
  <sheetViews>
    <sheetView showGridLines="0" showZeros="0" tabSelected="1" topLeftCell="A5" zoomScaleNormal="100" workbookViewId="0">
      <pane xSplit="12" ySplit="4" topLeftCell="KW250" activePane="bottomRight" state="frozenSplit"/>
      <selection activeCell="A5" sqref="A5"/>
      <selection pane="topRight" activeCell="ON3" sqref="ON3"/>
      <selection pane="bottomLeft" activeCell="M6" sqref="M6:OR6"/>
      <selection pane="bottomRight" activeCell="LD261" sqref="LD261"/>
    </sheetView>
  </sheetViews>
  <sheetFormatPr defaultColWidth="9" defaultRowHeight="13.2"/>
  <cols>
    <col min="1" max="1" width="3.6640625" style="1" customWidth="1"/>
    <col min="2" max="2" width="4.6640625" style="16" customWidth="1"/>
    <col min="3" max="3" width="3" style="81" customWidth="1"/>
    <col min="4" max="4" width="6.21875" style="19" customWidth="1"/>
    <col min="5" max="5" width="9.21875" style="1" customWidth="1"/>
    <col min="6" max="6" width="9.109375" style="1" customWidth="1"/>
    <col min="7" max="7" width="20.6640625" style="108" customWidth="1"/>
    <col min="8" max="8" width="7.6640625" style="17" customWidth="1"/>
    <col min="9" max="9" width="3.6640625" style="88" customWidth="1"/>
    <col min="10" max="12" width="3.6640625" style="104" customWidth="1"/>
    <col min="13" max="378" width="6.6640625" style="78" customWidth="1"/>
    <col min="379" max="16384" width="9" style="77"/>
  </cols>
  <sheetData>
    <row r="1" spans="1:378" s="149" customFormat="1">
      <c r="A1" s="142" t="s">
        <v>70</v>
      </c>
      <c r="B1" s="143" t="s">
        <v>75</v>
      </c>
      <c r="C1" s="144" t="s">
        <v>0</v>
      </c>
      <c r="D1" s="145" t="s">
        <v>1</v>
      </c>
      <c r="E1" s="143" t="s">
        <v>2</v>
      </c>
      <c r="F1" s="146" t="s">
        <v>76</v>
      </c>
      <c r="G1" s="147" t="s">
        <v>40</v>
      </c>
      <c r="H1" s="146" t="s">
        <v>71</v>
      </c>
      <c r="I1" s="146" t="s">
        <v>72</v>
      </c>
      <c r="J1" s="146"/>
      <c r="K1" s="146"/>
      <c r="L1" s="146"/>
      <c r="M1" s="148">
        <f>WEEKDAY(M6,1)</f>
        <v>3</v>
      </c>
      <c r="N1" s="148">
        <f t="shared" ref="N1:AL1" si="0">WEEKDAY(N6,1)</f>
        <v>4</v>
      </c>
      <c r="O1" s="148">
        <f t="shared" si="0"/>
        <v>5</v>
      </c>
      <c r="P1" s="148">
        <f t="shared" si="0"/>
        <v>6</v>
      </c>
      <c r="Q1" s="148">
        <f t="shared" si="0"/>
        <v>7</v>
      </c>
      <c r="R1" s="148">
        <f t="shared" si="0"/>
        <v>1</v>
      </c>
      <c r="S1" s="148">
        <f>WEEKDAY(S6,1)</f>
        <v>2</v>
      </c>
      <c r="T1" s="148">
        <f t="shared" si="0"/>
        <v>3</v>
      </c>
      <c r="U1" s="148">
        <f t="shared" si="0"/>
        <v>4</v>
      </c>
      <c r="V1" s="148">
        <f t="shared" si="0"/>
        <v>5</v>
      </c>
      <c r="W1" s="148">
        <f t="shared" si="0"/>
        <v>6</v>
      </c>
      <c r="X1" s="148">
        <f t="shared" si="0"/>
        <v>7</v>
      </c>
      <c r="Y1" s="148">
        <f t="shared" si="0"/>
        <v>1</v>
      </c>
      <c r="Z1" s="148">
        <f t="shared" si="0"/>
        <v>2</v>
      </c>
      <c r="AA1" s="148">
        <f t="shared" si="0"/>
        <v>3</v>
      </c>
      <c r="AB1" s="148">
        <f t="shared" si="0"/>
        <v>4</v>
      </c>
      <c r="AC1" s="148">
        <f t="shared" si="0"/>
        <v>5</v>
      </c>
      <c r="AD1" s="148">
        <f t="shared" si="0"/>
        <v>6</v>
      </c>
      <c r="AE1" s="148">
        <f t="shared" si="0"/>
        <v>7</v>
      </c>
      <c r="AF1" s="148">
        <f t="shared" si="0"/>
        <v>1</v>
      </c>
      <c r="AG1" s="148">
        <f t="shared" si="0"/>
        <v>2</v>
      </c>
      <c r="AH1" s="148">
        <f t="shared" si="0"/>
        <v>3</v>
      </c>
      <c r="AI1" s="148">
        <f t="shared" si="0"/>
        <v>4</v>
      </c>
      <c r="AJ1" s="148">
        <f t="shared" si="0"/>
        <v>5</v>
      </c>
      <c r="AK1" s="148">
        <f t="shared" si="0"/>
        <v>6</v>
      </c>
      <c r="AL1" s="148">
        <f t="shared" si="0"/>
        <v>7</v>
      </c>
      <c r="AM1" s="148">
        <f>WEEKDAY(AM6,1)</f>
        <v>1</v>
      </c>
      <c r="AN1" s="148">
        <f t="shared" ref="AN1:BD1" si="1">WEEKDAY(AN6,1)</f>
        <v>2</v>
      </c>
      <c r="AO1" s="148">
        <f t="shared" si="1"/>
        <v>3</v>
      </c>
      <c r="AP1" s="148">
        <f t="shared" si="1"/>
        <v>4</v>
      </c>
      <c r="AQ1" s="148">
        <f t="shared" si="1"/>
        <v>5</v>
      </c>
      <c r="AR1" s="148">
        <f t="shared" si="1"/>
        <v>6</v>
      </c>
      <c r="AS1" s="148">
        <f t="shared" si="1"/>
        <v>7</v>
      </c>
      <c r="AT1" s="148">
        <f t="shared" si="1"/>
        <v>1</v>
      </c>
      <c r="AU1" s="148">
        <f t="shared" si="1"/>
        <v>2</v>
      </c>
      <c r="AV1" s="148">
        <f t="shared" si="1"/>
        <v>3</v>
      </c>
      <c r="AW1" s="148">
        <f t="shared" si="1"/>
        <v>4</v>
      </c>
      <c r="AX1" s="148">
        <f t="shared" si="1"/>
        <v>5</v>
      </c>
      <c r="AY1" s="148">
        <f t="shared" si="1"/>
        <v>6</v>
      </c>
      <c r="AZ1" s="148">
        <f t="shared" si="1"/>
        <v>7</v>
      </c>
      <c r="BA1" s="148">
        <f t="shared" si="1"/>
        <v>1</v>
      </c>
      <c r="BB1" s="148">
        <f t="shared" si="1"/>
        <v>2</v>
      </c>
      <c r="BC1" s="148">
        <f t="shared" si="1"/>
        <v>3</v>
      </c>
      <c r="BD1" s="148">
        <f t="shared" si="1"/>
        <v>4</v>
      </c>
      <c r="BE1" s="148">
        <f t="shared" ref="BE1:DP1" si="2">WEEKDAY(BE6,1)</f>
        <v>5</v>
      </c>
      <c r="BF1" s="148">
        <f t="shared" si="2"/>
        <v>6</v>
      </c>
      <c r="BG1" s="148">
        <f t="shared" si="2"/>
        <v>7</v>
      </c>
      <c r="BH1" s="148">
        <f t="shared" si="2"/>
        <v>1</v>
      </c>
      <c r="BI1" s="148">
        <f t="shared" si="2"/>
        <v>2</v>
      </c>
      <c r="BJ1" s="148">
        <f t="shared" si="2"/>
        <v>3</v>
      </c>
      <c r="BK1" s="148">
        <f t="shared" si="2"/>
        <v>4</v>
      </c>
      <c r="BL1" s="148">
        <f t="shared" si="2"/>
        <v>5</v>
      </c>
      <c r="BM1" s="148">
        <f t="shared" si="2"/>
        <v>6</v>
      </c>
      <c r="BN1" s="148">
        <f t="shared" si="2"/>
        <v>7</v>
      </c>
      <c r="BO1" s="148">
        <f t="shared" si="2"/>
        <v>1</v>
      </c>
      <c r="BP1" s="148">
        <f t="shared" si="2"/>
        <v>2</v>
      </c>
      <c r="BQ1" s="148">
        <f t="shared" si="2"/>
        <v>3</v>
      </c>
      <c r="BR1" s="148">
        <f t="shared" si="2"/>
        <v>4</v>
      </c>
      <c r="BS1" s="148">
        <f t="shared" si="2"/>
        <v>5</v>
      </c>
      <c r="BT1" s="148">
        <f t="shared" si="2"/>
        <v>6</v>
      </c>
      <c r="BU1" s="148">
        <f t="shared" si="2"/>
        <v>7</v>
      </c>
      <c r="BV1" s="148">
        <f t="shared" si="2"/>
        <v>1</v>
      </c>
      <c r="BW1" s="148">
        <f t="shared" si="2"/>
        <v>2</v>
      </c>
      <c r="BX1" s="148">
        <f t="shared" si="2"/>
        <v>3</v>
      </c>
      <c r="BY1" s="148">
        <f t="shared" si="2"/>
        <v>4</v>
      </c>
      <c r="BZ1" s="148">
        <f t="shared" si="2"/>
        <v>5</v>
      </c>
      <c r="CA1" s="148">
        <f t="shared" si="2"/>
        <v>6</v>
      </c>
      <c r="CB1" s="148">
        <f t="shared" si="2"/>
        <v>7</v>
      </c>
      <c r="CC1" s="148">
        <f t="shared" si="2"/>
        <v>1</v>
      </c>
      <c r="CD1" s="148">
        <f t="shared" si="2"/>
        <v>2</v>
      </c>
      <c r="CE1" s="148">
        <f t="shared" si="2"/>
        <v>3</v>
      </c>
      <c r="CF1" s="148">
        <f t="shared" si="2"/>
        <v>4</v>
      </c>
      <c r="CG1" s="148">
        <f t="shared" si="2"/>
        <v>5</v>
      </c>
      <c r="CH1" s="148">
        <f t="shared" si="2"/>
        <v>6</v>
      </c>
      <c r="CI1" s="148">
        <f t="shared" si="2"/>
        <v>7</v>
      </c>
      <c r="CJ1" s="148">
        <f t="shared" si="2"/>
        <v>1</v>
      </c>
      <c r="CK1" s="148">
        <f t="shared" si="2"/>
        <v>2</v>
      </c>
      <c r="CL1" s="148">
        <f t="shared" si="2"/>
        <v>3</v>
      </c>
      <c r="CM1" s="148">
        <f t="shared" si="2"/>
        <v>4</v>
      </c>
      <c r="CN1" s="148">
        <f t="shared" si="2"/>
        <v>5</v>
      </c>
      <c r="CO1" s="148">
        <f t="shared" si="2"/>
        <v>6</v>
      </c>
      <c r="CP1" s="148">
        <f t="shared" si="2"/>
        <v>7</v>
      </c>
      <c r="CQ1" s="148">
        <f t="shared" si="2"/>
        <v>1</v>
      </c>
      <c r="CR1" s="148">
        <f t="shared" si="2"/>
        <v>2</v>
      </c>
      <c r="CS1" s="148">
        <f t="shared" si="2"/>
        <v>3</v>
      </c>
      <c r="CT1" s="148">
        <f t="shared" si="2"/>
        <v>4</v>
      </c>
      <c r="CU1" s="148">
        <f t="shared" si="2"/>
        <v>5</v>
      </c>
      <c r="CV1" s="148">
        <f t="shared" si="2"/>
        <v>6</v>
      </c>
      <c r="CW1" s="148">
        <f t="shared" si="2"/>
        <v>7</v>
      </c>
      <c r="CX1" s="148">
        <f t="shared" si="2"/>
        <v>1</v>
      </c>
      <c r="CY1" s="148">
        <f t="shared" si="2"/>
        <v>2</v>
      </c>
      <c r="CZ1" s="148">
        <f t="shared" si="2"/>
        <v>3</v>
      </c>
      <c r="DA1" s="148">
        <f t="shared" si="2"/>
        <v>4</v>
      </c>
      <c r="DB1" s="148">
        <f t="shared" si="2"/>
        <v>5</v>
      </c>
      <c r="DC1" s="148">
        <f t="shared" si="2"/>
        <v>6</v>
      </c>
      <c r="DD1" s="148">
        <f t="shared" si="2"/>
        <v>7</v>
      </c>
      <c r="DE1" s="148">
        <f t="shared" si="2"/>
        <v>1</v>
      </c>
      <c r="DF1" s="148">
        <f t="shared" si="2"/>
        <v>2</v>
      </c>
      <c r="DG1" s="148">
        <f t="shared" si="2"/>
        <v>3</v>
      </c>
      <c r="DH1" s="148">
        <f t="shared" si="2"/>
        <v>4</v>
      </c>
      <c r="DI1" s="148">
        <f t="shared" si="2"/>
        <v>5</v>
      </c>
      <c r="DJ1" s="148">
        <f t="shared" si="2"/>
        <v>6</v>
      </c>
      <c r="DK1" s="148">
        <f t="shared" si="2"/>
        <v>7</v>
      </c>
      <c r="DL1" s="148">
        <f t="shared" si="2"/>
        <v>1</v>
      </c>
      <c r="DM1" s="148">
        <f t="shared" si="2"/>
        <v>2</v>
      </c>
      <c r="DN1" s="148">
        <f t="shared" si="2"/>
        <v>3</v>
      </c>
      <c r="DO1" s="148">
        <f t="shared" si="2"/>
        <v>4</v>
      </c>
      <c r="DP1" s="148">
        <f t="shared" si="2"/>
        <v>5</v>
      </c>
      <c r="DQ1" s="148">
        <f>WEEKDAY(DQ6,1)</f>
        <v>6</v>
      </c>
      <c r="DR1" s="148">
        <f>WEEKDAY(DR6,1)</f>
        <v>7</v>
      </c>
      <c r="DS1" s="148">
        <f t="shared" ref="DS1:GC1" si="3">WEEKDAY(DS6,1)</f>
        <v>1</v>
      </c>
      <c r="DT1" s="148">
        <f t="shared" si="3"/>
        <v>2</v>
      </c>
      <c r="DU1" s="148">
        <f t="shared" si="3"/>
        <v>3</v>
      </c>
      <c r="DV1" s="148">
        <f t="shared" si="3"/>
        <v>4</v>
      </c>
      <c r="DW1" s="148">
        <f t="shared" si="3"/>
        <v>5</v>
      </c>
      <c r="DX1" s="148">
        <f t="shared" si="3"/>
        <v>6</v>
      </c>
      <c r="DY1" s="148">
        <f t="shared" si="3"/>
        <v>7</v>
      </c>
      <c r="DZ1" s="148">
        <f t="shared" si="3"/>
        <v>1</v>
      </c>
      <c r="EA1" s="148">
        <f t="shared" si="3"/>
        <v>2</v>
      </c>
      <c r="EB1" s="148">
        <f t="shared" si="3"/>
        <v>3</v>
      </c>
      <c r="EC1" s="148">
        <f t="shared" si="3"/>
        <v>4</v>
      </c>
      <c r="ED1" s="148">
        <f t="shared" si="3"/>
        <v>5</v>
      </c>
      <c r="EE1" s="148">
        <f t="shared" si="3"/>
        <v>6</v>
      </c>
      <c r="EF1" s="148">
        <f t="shared" si="3"/>
        <v>7</v>
      </c>
      <c r="EG1" s="148">
        <f t="shared" si="3"/>
        <v>1</v>
      </c>
      <c r="EH1" s="148">
        <f t="shared" si="3"/>
        <v>2</v>
      </c>
      <c r="EI1" s="148">
        <f t="shared" si="3"/>
        <v>3</v>
      </c>
      <c r="EJ1" s="148">
        <f t="shared" si="3"/>
        <v>4</v>
      </c>
      <c r="EK1" s="148">
        <f t="shared" si="3"/>
        <v>5</v>
      </c>
      <c r="EL1" s="148">
        <f t="shared" si="3"/>
        <v>6</v>
      </c>
      <c r="EM1" s="148">
        <f t="shared" si="3"/>
        <v>7</v>
      </c>
      <c r="EN1" s="148">
        <f t="shared" si="3"/>
        <v>1</v>
      </c>
      <c r="EO1" s="148">
        <f t="shared" si="3"/>
        <v>2</v>
      </c>
      <c r="EP1" s="148">
        <f t="shared" si="3"/>
        <v>3</v>
      </c>
      <c r="EQ1" s="148">
        <f t="shared" si="3"/>
        <v>4</v>
      </c>
      <c r="ER1" s="148">
        <f t="shared" si="3"/>
        <v>5</v>
      </c>
      <c r="ES1" s="148">
        <f t="shared" si="3"/>
        <v>6</v>
      </c>
      <c r="ET1" s="148">
        <f t="shared" si="3"/>
        <v>7</v>
      </c>
      <c r="EU1" s="148">
        <f t="shared" si="3"/>
        <v>1</v>
      </c>
      <c r="EV1" s="148">
        <f t="shared" si="3"/>
        <v>2</v>
      </c>
      <c r="EW1" s="148">
        <f t="shared" si="3"/>
        <v>3</v>
      </c>
      <c r="EX1" s="148">
        <f t="shared" si="3"/>
        <v>4</v>
      </c>
      <c r="EY1" s="148">
        <f t="shared" si="3"/>
        <v>5</v>
      </c>
      <c r="EZ1" s="148">
        <f t="shared" si="3"/>
        <v>6</v>
      </c>
      <c r="FA1" s="148">
        <f t="shared" si="3"/>
        <v>7</v>
      </c>
      <c r="FB1" s="148">
        <f t="shared" si="3"/>
        <v>1</v>
      </c>
      <c r="FC1" s="148">
        <f t="shared" si="3"/>
        <v>2</v>
      </c>
      <c r="FD1" s="148">
        <f t="shared" si="3"/>
        <v>3</v>
      </c>
      <c r="FE1" s="148">
        <f t="shared" si="3"/>
        <v>4</v>
      </c>
      <c r="FF1" s="148">
        <f t="shared" si="3"/>
        <v>5</v>
      </c>
      <c r="FG1" s="148">
        <f t="shared" si="3"/>
        <v>6</v>
      </c>
      <c r="FH1" s="148">
        <f t="shared" si="3"/>
        <v>7</v>
      </c>
      <c r="FI1" s="148">
        <f t="shared" si="3"/>
        <v>1</v>
      </c>
      <c r="FJ1" s="148">
        <f t="shared" si="3"/>
        <v>2</v>
      </c>
      <c r="FK1" s="148">
        <f t="shared" si="3"/>
        <v>3</v>
      </c>
      <c r="FL1" s="148">
        <f t="shared" si="3"/>
        <v>4</v>
      </c>
      <c r="FM1" s="148">
        <f t="shared" si="3"/>
        <v>5</v>
      </c>
      <c r="FN1" s="148">
        <f t="shared" si="3"/>
        <v>6</v>
      </c>
      <c r="FO1" s="148">
        <f t="shared" si="3"/>
        <v>7</v>
      </c>
      <c r="FP1" s="148">
        <f t="shared" si="3"/>
        <v>1</v>
      </c>
      <c r="FQ1" s="148">
        <f t="shared" si="3"/>
        <v>2</v>
      </c>
      <c r="FR1" s="148">
        <f t="shared" si="3"/>
        <v>3</v>
      </c>
      <c r="FS1" s="148">
        <f t="shared" si="3"/>
        <v>4</v>
      </c>
      <c r="FT1" s="148">
        <f t="shared" si="3"/>
        <v>5</v>
      </c>
      <c r="FU1" s="148">
        <f t="shared" si="3"/>
        <v>6</v>
      </c>
      <c r="FV1" s="148">
        <f t="shared" si="3"/>
        <v>7</v>
      </c>
      <c r="FW1" s="148">
        <f t="shared" si="3"/>
        <v>1</v>
      </c>
      <c r="FX1" s="148">
        <f t="shared" si="3"/>
        <v>2</v>
      </c>
      <c r="FY1" s="148">
        <f t="shared" si="3"/>
        <v>3</v>
      </c>
      <c r="FZ1" s="148">
        <f t="shared" si="3"/>
        <v>4</v>
      </c>
      <c r="GA1" s="148">
        <f t="shared" si="3"/>
        <v>5</v>
      </c>
      <c r="GB1" s="148">
        <f t="shared" si="3"/>
        <v>6</v>
      </c>
      <c r="GC1" s="148">
        <f t="shared" si="3"/>
        <v>7</v>
      </c>
      <c r="GD1" s="148">
        <f t="shared" ref="GD1:IO1" si="4">WEEKDAY(GD6,1)</f>
        <v>1</v>
      </c>
      <c r="GE1" s="148">
        <f t="shared" si="4"/>
        <v>2</v>
      </c>
      <c r="GF1" s="148">
        <f t="shared" si="4"/>
        <v>3</v>
      </c>
      <c r="GG1" s="148">
        <f t="shared" si="4"/>
        <v>4</v>
      </c>
      <c r="GH1" s="148">
        <f t="shared" si="4"/>
        <v>5</v>
      </c>
      <c r="GI1" s="148">
        <f t="shared" si="4"/>
        <v>6</v>
      </c>
      <c r="GJ1" s="148">
        <f t="shared" si="4"/>
        <v>7</v>
      </c>
      <c r="GK1" s="148">
        <f t="shared" si="4"/>
        <v>1</v>
      </c>
      <c r="GL1" s="148">
        <f t="shared" si="4"/>
        <v>2</v>
      </c>
      <c r="GM1" s="148">
        <f t="shared" si="4"/>
        <v>3</v>
      </c>
      <c r="GN1" s="148">
        <f t="shared" si="4"/>
        <v>4</v>
      </c>
      <c r="GO1" s="148">
        <f t="shared" si="4"/>
        <v>5</v>
      </c>
      <c r="GP1" s="148">
        <f t="shared" si="4"/>
        <v>6</v>
      </c>
      <c r="GQ1" s="148">
        <f t="shared" si="4"/>
        <v>7</v>
      </c>
      <c r="GR1" s="148">
        <f t="shared" si="4"/>
        <v>1</v>
      </c>
      <c r="GS1" s="148">
        <f t="shared" si="4"/>
        <v>2</v>
      </c>
      <c r="GT1" s="148">
        <f t="shared" si="4"/>
        <v>3</v>
      </c>
      <c r="GU1" s="148">
        <f t="shared" si="4"/>
        <v>4</v>
      </c>
      <c r="GV1" s="148">
        <f t="shared" si="4"/>
        <v>5</v>
      </c>
      <c r="GW1" s="148">
        <f t="shared" si="4"/>
        <v>6</v>
      </c>
      <c r="GX1" s="148">
        <f t="shared" si="4"/>
        <v>7</v>
      </c>
      <c r="GY1" s="148">
        <f t="shared" si="4"/>
        <v>1</v>
      </c>
      <c r="GZ1" s="148">
        <f t="shared" si="4"/>
        <v>2</v>
      </c>
      <c r="HA1" s="148">
        <f t="shared" si="4"/>
        <v>3</v>
      </c>
      <c r="HB1" s="148">
        <f t="shared" si="4"/>
        <v>4</v>
      </c>
      <c r="HC1" s="148">
        <f t="shared" si="4"/>
        <v>5</v>
      </c>
      <c r="HD1" s="148">
        <f t="shared" si="4"/>
        <v>6</v>
      </c>
      <c r="HE1" s="148">
        <f t="shared" si="4"/>
        <v>7</v>
      </c>
      <c r="HF1" s="148">
        <f t="shared" si="4"/>
        <v>1</v>
      </c>
      <c r="HG1" s="148">
        <f t="shared" si="4"/>
        <v>2</v>
      </c>
      <c r="HH1" s="148">
        <f t="shared" si="4"/>
        <v>3</v>
      </c>
      <c r="HI1" s="148">
        <f t="shared" si="4"/>
        <v>4</v>
      </c>
      <c r="HJ1" s="148">
        <f t="shared" si="4"/>
        <v>5</v>
      </c>
      <c r="HK1" s="148">
        <f t="shared" si="4"/>
        <v>6</v>
      </c>
      <c r="HL1" s="148">
        <f t="shared" si="4"/>
        <v>7</v>
      </c>
      <c r="HM1" s="148">
        <f t="shared" si="4"/>
        <v>1</v>
      </c>
      <c r="HN1" s="148">
        <f t="shared" si="4"/>
        <v>2</v>
      </c>
      <c r="HO1" s="148">
        <f t="shared" si="4"/>
        <v>3</v>
      </c>
      <c r="HP1" s="148">
        <f t="shared" si="4"/>
        <v>4</v>
      </c>
      <c r="HQ1" s="148">
        <f t="shared" si="4"/>
        <v>5</v>
      </c>
      <c r="HR1" s="148">
        <f t="shared" si="4"/>
        <v>6</v>
      </c>
      <c r="HS1" s="148">
        <f t="shared" si="4"/>
        <v>7</v>
      </c>
      <c r="HT1" s="148">
        <f t="shared" si="4"/>
        <v>1</v>
      </c>
      <c r="HU1" s="148">
        <f t="shared" si="4"/>
        <v>2</v>
      </c>
      <c r="HV1" s="148">
        <f t="shared" si="4"/>
        <v>3</v>
      </c>
      <c r="HW1" s="148">
        <f t="shared" si="4"/>
        <v>4</v>
      </c>
      <c r="HX1" s="148">
        <f t="shared" si="4"/>
        <v>5</v>
      </c>
      <c r="HY1" s="148">
        <f t="shared" si="4"/>
        <v>6</v>
      </c>
      <c r="HZ1" s="148">
        <f t="shared" si="4"/>
        <v>7</v>
      </c>
      <c r="IA1" s="148">
        <f t="shared" si="4"/>
        <v>1</v>
      </c>
      <c r="IB1" s="148">
        <f t="shared" si="4"/>
        <v>2</v>
      </c>
      <c r="IC1" s="148">
        <f t="shared" si="4"/>
        <v>3</v>
      </c>
      <c r="ID1" s="148">
        <f t="shared" si="4"/>
        <v>4</v>
      </c>
      <c r="IE1" s="148">
        <f t="shared" si="4"/>
        <v>5</v>
      </c>
      <c r="IF1" s="148">
        <f t="shared" si="4"/>
        <v>6</v>
      </c>
      <c r="IG1" s="148">
        <f t="shared" si="4"/>
        <v>7</v>
      </c>
      <c r="IH1" s="148">
        <f t="shared" si="4"/>
        <v>1</v>
      </c>
      <c r="II1" s="148">
        <f t="shared" si="4"/>
        <v>2</v>
      </c>
      <c r="IJ1" s="148">
        <f t="shared" si="4"/>
        <v>3</v>
      </c>
      <c r="IK1" s="148">
        <f t="shared" si="4"/>
        <v>4</v>
      </c>
      <c r="IL1" s="148">
        <f t="shared" si="4"/>
        <v>5</v>
      </c>
      <c r="IM1" s="148">
        <f t="shared" si="4"/>
        <v>6</v>
      </c>
      <c r="IN1" s="148">
        <f t="shared" si="4"/>
        <v>7</v>
      </c>
      <c r="IO1" s="148">
        <f t="shared" si="4"/>
        <v>1</v>
      </c>
      <c r="IP1" s="148">
        <f>WEEKDAY(IP6,1)</f>
        <v>2</v>
      </c>
      <c r="IQ1" s="148">
        <f>WEEKDAY(IQ6,1)</f>
        <v>3</v>
      </c>
      <c r="IR1" s="148">
        <f>WEEKDAY(IR6,1)</f>
        <v>4</v>
      </c>
      <c r="IS1" s="148">
        <f>WEEKDAY(IS6,1)</f>
        <v>5</v>
      </c>
      <c r="IT1" s="148">
        <f>WEEKDAY(IT6,1)</f>
        <v>6</v>
      </c>
      <c r="IU1" s="148">
        <f t="shared" ref="IU1:KX1" si="5">WEEKDAY(IU6,1)</f>
        <v>7</v>
      </c>
      <c r="IV1" s="148">
        <f t="shared" si="5"/>
        <v>1</v>
      </c>
      <c r="IW1" s="148">
        <f t="shared" si="5"/>
        <v>2</v>
      </c>
      <c r="IX1" s="148">
        <f t="shared" si="5"/>
        <v>3</v>
      </c>
      <c r="IY1" s="148">
        <f t="shared" si="5"/>
        <v>4</v>
      </c>
      <c r="IZ1" s="148">
        <f t="shared" si="5"/>
        <v>5</v>
      </c>
      <c r="JA1" s="148">
        <f t="shared" si="5"/>
        <v>6</v>
      </c>
      <c r="JB1" s="148">
        <f t="shared" si="5"/>
        <v>7</v>
      </c>
      <c r="JC1" s="148">
        <f t="shared" si="5"/>
        <v>1</v>
      </c>
      <c r="JD1" s="148">
        <f t="shared" si="5"/>
        <v>2</v>
      </c>
      <c r="JE1" s="148">
        <f t="shared" si="5"/>
        <v>3</v>
      </c>
      <c r="JF1" s="148">
        <f t="shared" si="5"/>
        <v>4</v>
      </c>
      <c r="JG1" s="148">
        <f t="shared" si="5"/>
        <v>5</v>
      </c>
      <c r="JH1" s="148">
        <f t="shared" si="5"/>
        <v>6</v>
      </c>
      <c r="JI1" s="148">
        <f t="shared" si="5"/>
        <v>7</v>
      </c>
      <c r="JJ1" s="148">
        <f t="shared" si="5"/>
        <v>1</v>
      </c>
      <c r="JK1" s="148">
        <f t="shared" si="5"/>
        <v>2</v>
      </c>
      <c r="JL1" s="148">
        <f t="shared" si="5"/>
        <v>3</v>
      </c>
      <c r="JM1" s="148">
        <f t="shared" si="5"/>
        <v>4</v>
      </c>
      <c r="JN1" s="148">
        <f t="shared" si="5"/>
        <v>5</v>
      </c>
      <c r="JO1" s="148">
        <f t="shared" si="5"/>
        <v>6</v>
      </c>
      <c r="JP1" s="148">
        <f t="shared" si="5"/>
        <v>7</v>
      </c>
      <c r="JQ1" s="148">
        <f t="shared" si="5"/>
        <v>1</v>
      </c>
      <c r="JR1" s="148">
        <f t="shared" si="5"/>
        <v>2</v>
      </c>
      <c r="JS1" s="148">
        <f t="shared" si="5"/>
        <v>3</v>
      </c>
      <c r="JT1" s="148">
        <f t="shared" si="5"/>
        <v>4</v>
      </c>
      <c r="JU1" s="148">
        <f t="shared" si="5"/>
        <v>5</v>
      </c>
      <c r="JV1" s="148">
        <f t="shared" si="5"/>
        <v>6</v>
      </c>
      <c r="JW1" s="148">
        <f t="shared" si="5"/>
        <v>7</v>
      </c>
      <c r="JX1" s="148">
        <f t="shared" si="5"/>
        <v>1</v>
      </c>
      <c r="JY1" s="148">
        <f t="shared" si="5"/>
        <v>2</v>
      </c>
      <c r="JZ1" s="148">
        <f t="shared" si="5"/>
        <v>3</v>
      </c>
      <c r="KA1" s="148">
        <f t="shared" si="5"/>
        <v>4</v>
      </c>
      <c r="KB1" s="148">
        <f t="shared" si="5"/>
        <v>5</v>
      </c>
      <c r="KC1" s="148">
        <f t="shared" si="5"/>
        <v>6</v>
      </c>
      <c r="KD1" s="148">
        <f t="shared" si="5"/>
        <v>7</v>
      </c>
      <c r="KE1" s="148">
        <f t="shared" si="5"/>
        <v>1</v>
      </c>
      <c r="KF1" s="148">
        <f t="shared" si="5"/>
        <v>2</v>
      </c>
      <c r="KG1" s="148">
        <f t="shared" si="5"/>
        <v>3</v>
      </c>
      <c r="KH1" s="148">
        <f t="shared" si="5"/>
        <v>4</v>
      </c>
      <c r="KI1" s="148">
        <f t="shared" si="5"/>
        <v>5</v>
      </c>
      <c r="KJ1" s="148">
        <f t="shared" si="5"/>
        <v>6</v>
      </c>
      <c r="KK1" s="148">
        <f t="shared" si="5"/>
        <v>7</v>
      </c>
      <c r="KL1" s="148">
        <f t="shared" si="5"/>
        <v>1</v>
      </c>
      <c r="KM1" s="148">
        <f t="shared" si="5"/>
        <v>2</v>
      </c>
      <c r="KN1" s="148">
        <f t="shared" si="5"/>
        <v>3</v>
      </c>
      <c r="KO1" s="148">
        <f t="shared" si="5"/>
        <v>4</v>
      </c>
      <c r="KP1" s="148">
        <f t="shared" si="5"/>
        <v>5</v>
      </c>
      <c r="KQ1" s="148">
        <f t="shared" si="5"/>
        <v>6</v>
      </c>
      <c r="KR1" s="148">
        <f t="shared" si="5"/>
        <v>7</v>
      </c>
      <c r="KS1" s="148">
        <f t="shared" si="5"/>
        <v>1</v>
      </c>
      <c r="KT1" s="148">
        <f t="shared" si="5"/>
        <v>2</v>
      </c>
      <c r="KU1" s="148">
        <f t="shared" si="5"/>
        <v>3</v>
      </c>
      <c r="KV1" s="148">
        <f t="shared" si="5"/>
        <v>4</v>
      </c>
      <c r="KW1" s="148">
        <f t="shared" si="5"/>
        <v>5</v>
      </c>
      <c r="KX1" s="148">
        <f t="shared" si="5"/>
        <v>6</v>
      </c>
      <c r="KY1" s="148">
        <f>WEEKDAY(KY6,1)</f>
        <v>7</v>
      </c>
      <c r="KZ1" s="148">
        <f>WEEKDAY(KZ6,1)</f>
        <v>1</v>
      </c>
      <c r="LA1" s="148">
        <f>WEEKDAY(LA6,1)</f>
        <v>2</v>
      </c>
      <c r="LB1" s="148">
        <f>WEEKDAY(LB6,1)</f>
        <v>3</v>
      </c>
      <c r="LC1" s="148">
        <f>WEEKDAY(LC6,1)</f>
        <v>4</v>
      </c>
      <c r="LD1" s="148">
        <f t="shared" ref="LD1:NG1" si="6">WEEKDAY(LD6,1)</f>
        <v>5</v>
      </c>
      <c r="LE1" s="148">
        <f t="shared" si="6"/>
        <v>6</v>
      </c>
      <c r="LF1" s="148">
        <f t="shared" si="6"/>
        <v>7</v>
      </c>
      <c r="LG1" s="148">
        <f t="shared" si="6"/>
        <v>1</v>
      </c>
      <c r="LH1" s="148">
        <f t="shared" si="6"/>
        <v>2</v>
      </c>
      <c r="LI1" s="148">
        <f t="shared" si="6"/>
        <v>3</v>
      </c>
      <c r="LJ1" s="148">
        <f t="shared" si="6"/>
        <v>4</v>
      </c>
      <c r="LK1" s="148">
        <f t="shared" si="6"/>
        <v>5</v>
      </c>
      <c r="LL1" s="148">
        <f t="shared" si="6"/>
        <v>6</v>
      </c>
      <c r="LM1" s="148">
        <f t="shared" si="6"/>
        <v>7</v>
      </c>
      <c r="LN1" s="148">
        <f t="shared" si="6"/>
        <v>1</v>
      </c>
      <c r="LO1" s="148">
        <f t="shared" si="6"/>
        <v>2</v>
      </c>
      <c r="LP1" s="148">
        <f t="shared" si="6"/>
        <v>3</v>
      </c>
      <c r="LQ1" s="148">
        <f t="shared" si="6"/>
        <v>4</v>
      </c>
      <c r="LR1" s="148">
        <f t="shared" si="6"/>
        <v>5</v>
      </c>
      <c r="LS1" s="148">
        <f t="shared" si="6"/>
        <v>6</v>
      </c>
      <c r="LT1" s="148">
        <f t="shared" si="6"/>
        <v>7</v>
      </c>
      <c r="LU1" s="148">
        <f t="shared" si="6"/>
        <v>1</v>
      </c>
      <c r="LV1" s="148">
        <f t="shared" si="6"/>
        <v>2</v>
      </c>
      <c r="LW1" s="148">
        <f t="shared" si="6"/>
        <v>3</v>
      </c>
      <c r="LX1" s="148">
        <f t="shared" si="6"/>
        <v>4</v>
      </c>
      <c r="LY1" s="148">
        <f t="shared" si="6"/>
        <v>5</v>
      </c>
      <c r="LZ1" s="148">
        <f t="shared" si="6"/>
        <v>6</v>
      </c>
      <c r="MA1" s="148">
        <f t="shared" si="6"/>
        <v>7</v>
      </c>
      <c r="MB1" s="148">
        <f t="shared" si="6"/>
        <v>1</v>
      </c>
      <c r="MC1" s="148">
        <f t="shared" si="6"/>
        <v>2</v>
      </c>
      <c r="MD1" s="148">
        <f t="shared" si="6"/>
        <v>3</v>
      </c>
      <c r="ME1" s="148">
        <f t="shared" si="6"/>
        <v>4</v>
      </c>
      <c r="MF1" s="148">
        <f t="shared" si="6"/>
        <v>5</v>
      </c>
      <c r="MG1" s="148">
        <f t="shared" si="6"/>
        <v>6</v>
      </c>
      <c r="MH1" s="148">
        <f t="shared" si="6"/>
        <v>7</v>
      </c>
      <c r="MI1" s="148">
        <f t="shared" si="6"/>
        <v>1</v>
      </c>
      <c r="MJ1" s="148">
        <f t="shared" si="6"/>
        <v>2</v>
      </c>
      <c r="MK1" s="148">
        <f t="shared" si="6"/>
        <v>3</v>
      </c>
      <c r="ML1" s="148">
        <f t="shared" si="6"/>
        <v>4</v>
      </c>
      <c r="MM1" s="148">
        <f t="shared" si="6"/>
        <v>5</v>
      </c>
      <c r="MN1" s="148">
        <f t="shared" si="6"/>
        <v>6</v>
      </c>
      <c r="MO1" s="148">
        <f t="shared" si="6"/>
        <v>7</v>
      </c>
      <c r="MP1" s="148">
        <f t="shared" si="6"/>
        <v>1</v>
      </c>
      <c r="MQ1" s="148">
        <f t="shared" si="6"/>
        <v>2</v>
      </c>
      <c r="MR1" s="148">
        <f t="shared" si="6"/>
        <v>3</v>
      </c>
      <c r="MS1" s="148">
        <f t="shared" si="6"/>
        <v>4</v>
      </c>
      <c r="MT1" s="148">
        <f t="shared" si="6"/>
        <v>5</v>
      </c>
      <c r="MU1" s="148">
        <f t="shared" si="6"/>
        <v>6</v>
      </c>
      <c r="MV1" s="148">
        <f t="shared" si="6"/>
        <v>7</v>
      </c>
      <c r="MW1" s="148">
        <f t="shared" si="6"/>
        <v>1</v>
      </c>
      <c r="MX1" s="148">
        <f t="shared" si="6"/>
        <v>2</v>
      </c>
      <c r="MY1" s="148">
        <f t="shared" si="6"/>
        <v>3</v>
      </c>
      <c r="MZ1" s="148">
        <f t="shared" si="6"/>
        <v>4</v>
      </c>
      <c r="NA1" s="148">
        <f t="shared" si="6"/>
        <v>5</v>
      </c>
      <c r="NB1" s="148">
        <f t="shared" si="6"/>
        <v>6</v>
      </c>
      <c r="NC1" s="148">
        <f t="shared" si="6"/>
        <v>7</v>
      </c>
      <c r="ND1" s="148">
        <f t="shared" si="6"/>
        <v>1</v>
      </c>
      <c r="NE1" s="148">
        <f t="shared" si="6"/>
        <v>2</v>
      </c>
      <c r="NF1" s="148">
        <f t="shared" si="6"/>
        <v>3</v>
      </c>
      <c r="NG1" s="148">
        <f t="shared" si="6"/>
        <v>4</v>
      </c>
      <c r="NH1" s="148">
        <f t="shared" ref="NH1:NN1" si="7">WEEKDAY(NH6,1)</f>
        <v>5</v>
      </c>
      <c r="NI1" s="148">
        <f t="shared" si="7"/>
        <v>6</v>
      </c>
      <c r="NJ1" s="148">
        <f t="shared" si="7"/>
        <v>7</v>
      </c>
      <c r="NK1" s="148">
        <f t="shared" si="7"/>
        <v>1</v>
      </c>
      <c r="NL1" s="148">
        <f t="shared" si="7"/>
        <v>2</v>
      </c>
      <c r="NM1" s="148">
        <f t="shared" si="7"/>
        <v>3</v>
      </c>
      <c r="NN1" s="148">
        <f t="shared" si="7"/>
        <v>4</v>
      </c>
    </row>
    <row r="2" spans="1:378" s="149" customFormat="1">
      <c r="A2" s="150"/>
      <c r="B2" s="150"/>
      <c r="C2" s="151"/>
      <c r="D2" s="150"/>
      <c r="E2" s="150"/>
      <c r="F2" s="150"/>
      <c r="G2" s="152"/>
      <c r="H2" s="150"/>
      <c r="I2" s="150"/>
      <c r="J2" s="150"/>
      <c r="K2" s="150"/>
      <c r="L2" s="150"/>
      <c r="M2" s="136">
        <f>IF(COUNTIF(M$7,"*日）*"),1,IF(COUNTIF(M$7,"*日)*"),1,0))</f>
        <v>0</v>
      </c>
      <c r="N2" s="136">
        <f t="shared" ref="N2:BD2" si="8">IF(COUNTIF(N$7,"*日）*"),1,IF(COUNTIF(N$7,"*日)*"),1,0))</f>
        <v>0</v>
      </c>
      <c r="O2" s="136">
        <f t="shared" si="8"/>
        <v>1</v>
      </c>
      <c r="P2" s="136">
        <f t="shared" si="8"/>
        <v>0</v>
      </c>
      <c r="Q2" s="136">
        <f t="shared" si="8"/>
        <v>0</v>
      </c>
      <c r="R2" s="136">
        <f t="shared" si="8"/>
        <v>0</v>
      </c>
      <c r="S2" s="136">
        <f t="shared" si="8"/>
        <v>0</v>
      </c>
      <c r="T2" s="136">
        <f t="shared" si="8"/>
        <v>0</v>
      </c>
      <c r="U2" s="136">
        <f t="shared" si="8"/>
        <v>0</v>
      </c>
      <c r="V2" s="136">
        <f t="shared" si="8"/>
        <v>0</v>
      </c>
      <c r="W2" s="136">
        <f t="shared" si="8"/>
        <v>0</v>
      </c>
      <c r="X2" s="136">
        <f t="shared" si="8"/>
        <v>0</v>
      </c>
      <c r="Y2" s="136">
        <f t="shared" si="8"/>
        <v>0</v>
      </c>
      <c r="Z2" s="136">
        <f t="shared" si="8"/>
        <v>0</v>
      </c>
      <c r="AA2" s="136">
        <f t="shared" si="8"/>
        <v>0</v>
      </c>
      <c r="AB2" s="136">
        <f t="shared" si="8"/>
        <v>0</v>
      </c>
      <c r="AC2" s="136">
        <f t="shared" si="8"/>
        <v>0</v>
      </c>
      <c r="AD2" s="136">
        <f t="shared" si="8"/>
        <v>0</v>
      </c>
      <c r="AE2" s="136">
        <f t="shared" si="8"/>
        <v>0</v>
      </c>
      <c r="AF2" s="136">
        <f t="shared" si="8"/>
        <v>0</v>
      </c>
      <c r="AG2" s="136">
        <f t="shared" si="8"/>
        <v>0</v>
      </c>
      <c r="AH2" s="136">
        <f t="shared" si="8"/>
        <v>0</v>
      </c>
      <c r="AI2" s="136">
        <f t="shared" si="8"/>
        <v>1</v>
      </c>
      <c r="AJ2" s="136">
        <f t="shared" si="8"/>
        <v>0</v>
      </c>
      <c r="AK2" s="136">
        <f t="shared" si="8"/>
        <v>0</v>
      </c>
      <c r="AL2" s="136">
        <f t="shared" si="8"/>
        <v>0</v>
      </c>
      <c r="AM2" s="136">
        <f t="shared" si="8"/>
        <v>0</v>
      </c>
      <c r="AN2" s="136">
        <f t="shared" si="8"/>
        <v>0</v>
      </c>
      <c r="AO2" s="136">
        <f t="shared" si="8"/>
        <v>0</v>
      </c>
      <c r="AP2" s="136">
        <f t="shared" si="8"/>
        <v>0</v>
      </c>
      <c r="AQ2" s="136">
        <f t="shared" si="8"/>
        <v>0</v>
      </c>
      <c r="AR2" s="136">
        <f t="shared" si="8"/>
        <v>0</v>
      </c>
      <c r="AS2" s="136">
        <f t="shared" si="8"/>
        <v>0</v>
      </c>
      <c r="AT2" s="136">
        <f t="shared" si="8"/>
        <v>0</v>
      </c>
      <c r="AU2" s="136">
        <f t="shared" si="8"/>
        <v>0</v>
      </c>
      <c r="AV2" s="136">
        <f t="shared" si="8"/>
        <v>0</v>
      </c>
      <c r="AW2" s="136">
        <f t="shared" si="8"/>
        <v>0</v>
      </c>
      <c r="AX2" s="136">
        <f t="shared" si="8"/>
        <v>0</v>
      </c>
      <c r="AY2" s="136">
        <f t="shared" si="8"/>
        <v>0</v>
      </c>
      <c r="AZ2" s="136">
        <f t="shared" si="8"/>
        <v>0</v>
      </c>
      <c r="BA2" s="136">
        <f t="shared" si="8"/>
        <v>0</v>
      </c>
      <c r="BB2" s="136">
        <f t="shared" si="8"/>
        <v>0</v>
      </c>
      <c r="BC2" s="136">
        <f t="shared" si="8"/>
        <v>0</v>
      </c>
      <c r="BD2" s="136">
        <f t="shared" si="8"/>
        <v>0</v>
      </c>
      <c r="BE2" s="136">
        <f t="shared" ref="BE2:DP2" si="9">IF(COUNTIF(BE$7,"*日）*"),1,IF(COUNTIF(BE$7,"*日)*"),1,0))</f>
        <v>0</v>
      </c>
      <c r="BF2" s="136">
        <f t="shared" si="9"/>
        <v>0</v>
      </c>
      <c r="BG2" s="136">
        <f t="shared" si="9"/>
        <v>0</v>
      </c>
      <c r="BH2" s="136">
        <f t="shared" si="9"/>
        <v>0</v>
      </c>
      <c r="BI2" s="136">
        <f t="shared" si="9"/>
        <v>0</v>
      </c>
      <c r="BJ2" s="136">
        <f t="shared" si="9"/>
        <v>0</v>
      </c>
      <c r="BK2" s="136">
        <f t="shared" si="9"/>
        <v>0</v>
      </c>
      <c r="BL2" s="136">
        <f t="shared" si="9"/>
        <v>0</v>
      </c>
      <c r="BM2" s="136">
        <f t="shared" si="9"/>
        <v>0</v>
      </c>
      <c r="BN2" s="136">
        <f t="shared" si="9"/>
        <v>0</v>
      </c>
      <c r="BO2" s="136">
        <f t="shared" si="9"/>
        <v>0</v>
      </c>
      <c r="BP2" s="136">
        <f t="shared" si="9"/>
        <v>0</v>
      </c>
      <c r="BQ2" s="136">
        <f t="shared" si="9"/>
        <v>0</v>
      </c>
      <c r="BR2" s="136">
        <f t="shared" si="9"/>
        <v>0</v>
      </c>
      <c r="BS2" s="136">
        <f t="shared" si="9"/>
        <v>1</v>
      </c>
      <c r="BT2" s="136">
        <f t="shared" si="9"/>
        <v>1</v>
      </c>
      <c r="BU2" s="136">
        <f t="shared" si="9"/>
        <v>1</v>
      </c>
      <c r="BV2" s="136">
        <f t="shared" si="9"/>
        <v>1</v>
      </c>
      <c r="BW2" s="136">
        <f t="shared" si="9"/>
        <v>1</v>
      </c>
      <c r="BX2" s="136">
        <f t="shared" si="9"/>
        <v>1</v>
      </c>
      <c r="BY2" s="136">
        <f t="shared" si="9"/>
        <v>0</v>
      </c>
      <c r="BZ2" s="136">
        <f t="shared" si="9"/>
        <v>0</v>
      </c>
      <c r="CA2" s="136">
        <f t="shared" si="9"/>
        <v>0</v>
      </c>
      <c r="CB2" s="136">
        <f t="shared" si="9"/>
        <v>0</v>
      </c>
      <c r="CC2" s="136">
        <f t="shared" si="9"/>
        <v>0</v>
      </c>
      <c r="CD2" s="136">
        <f t="shared" si="9"/>
        <v>1</v>
      </c>
      <c r="CE2" s="136">
        <f t="shared" si="9"/>
        <v>0</v>
      </c>
      <c r="CF2" s="136">
        <f t="shared" si="9"/>
        <v>0</v>
      </c>
      <c r="CG2" s="136">
        <f t="shared" si="9"/>
        <v>0</v>
      </c>
      <c r="CH2" s="136">
        <f t="shared" si="9"/>
        <v>0</v>
      </c>
      <c r="CI2" s="136">
        <f t="shared" si="9"/>
        <v>0</v>
      </c>
      <c r="CJ2" s="136">
        <f t="shared" si="9"/>
        <v>0</v>
      </c>
      <c r="CK2" s="136">
        <f t="shared" si="9"/>
        <v>0</v>
      </c>
      <c r="CL2" s="136">
        <f t="shared" si="9"/>
        <v>0</v>
      </c>
      <c r="CM2" s="136">
        <f t="shared" si="9"/>
        <v>0</v>
      </c>
      <c r="CN2" s="136">
        <f t="shared" si="9"/>
        <v>0</v>
      </c>
      <c r="CO2" s="136">
        <f t="shared" si="9"/>
        <v>0</v>
      </c>
      <c r="CP2" s="136">
        <f t="shared" si="9"/>
        <v>0</v>
      </c>
      <c r="CQ2" s="136">
        <f t="shared" si="9"/>
        <v>0</v>
      </c>
      <c r="CR2" s="136">
        <f t="shared" si="9"/>
        <v>0</v>
      </c>
      <c r="CS2" s="136">
        <f t="shared" si="9"/>
        <v>0</v>
      </c>
      <c r="CT2" s="136">
        <f t="shared" si="9"/>
        <v>0</v>
      </c>
      <c r="CU2" s="136">
        <f t="shared" si="9"/>
        <v>0</v>
      </c>
      <c r="CV2" s="136">
        <f t="shared" si="9"/>
        <v>0</v>
      </c>
      <c r="CW2" s="136">
        <f t="shared" si="9"/>
        <v>0</v>
      </c>
      <c r="CX2" s="136">
        <f t="shared" si="9"/>
        <v>0</v>
      </c>
      <c r="CY2" s="136">
        <f t="shared" si="9"/>
        <v>0</v>
      </c>
      <c r="CZ2" s="136">
        <f t="shared" si="9"/>
        <v>0</v>
      </c>
      <c r="DA2" s="136">
        <f t="shared" si="9"/>
        <v>0</v>
      </c>
      <c r="DB2" s="136">
        <f t="shared" si="9"/>
        <v>0</v>
      </c>
      <c r="DC2" s="136">
        <f t="shared" si="9"/>
        <v>0</v>
      </c>
      <c r="DD2" s="136">
        <f t="shared" si="9"/>
        <v>0</v>
      </c>
      <c r="DE2" s="136">
        <f t="shared" si="9"/>
        <v>0</v>
      </c>
      <c r="DF2" s="136">
        <f t="shared" si="9"/>
        <v>0</v>
      </c>
      <c r="DG2" s="136">
        <f t="shared" si="9"/>
        <v>0</v>
      </c>
      <c r="DH2" s="136">
        <f t="shared" si="9"/>
        <v>0</v>
      </c>
      <c r="DI2" s="136">
        <f t="shared" si="9"/>
        <v>0</v>
      </c>
      <c r="DJ2" s="136">
        <f t="shared" si="9"/>
        <v>0</v>
      </c>
      <c r="DK2" s="136">
        <f t="shared" si="9"/>
        <v>1</v>
      </c>
      <c r="DL2" s="136">
        <f t="shared" si="9"/>
        <v>0</v>
      </c>
      <c r="DM2" s="136">
        <f t="shared" si="9"/>
        <v>0</v>
      </c>
      <c r="DN2" s="136">
        <f t="shared" si="9"/>
        <v>0</v>
      </c>
      <c r="DO2" s="136">
        <f t="shared" si="9"/>
        <v>0</v>
      </c>
      <c r="DP2" s="136">
        <f t="shared" si="9"/>
        <v>0</v>
      </c>
      <c r="DQ2" s="136">
        <f>IF(COUNTIF(DQ$7,"*日）*"),1,IF(COUNTIF(DQ$7,"*日)*"),1,0))</f>
        <v>0</v>
      </c>
      <c r="DR2" s="136">
        <f>IF(COUNTIF(DR$7,"*日）*"),1,IF(COUNTIF(DR$7,"*日)*"),1,0))</f>
        <v>0</v>
      </c>
      <c r="DS2" s="136">
        <f t="shared" ref="DS2:GC2" si="10">IF(COUNTIF(DS$7,"*日）*"),1,IF(COUNTIF(DS$7,"*日)*"),1,0))</f>
        <v>0</v>
      </c>
      <c r="DT2" s="136">
        <f t="shared" si="10"/>
        <v>0</v>
      </c>
      <c r="DU2" s="136">
        <f t="shared" si="10"/>
        <v>0</v>
      </c>
      <c r="DV2" s="136">
        <f t="shared" si="10"/>
        <v>0</v>
      </c>
      <c r="DW2" s="136">
        <f t="shared" si="10"/>
        <v>1</v>
      </c>
      <c r="DX2" s="136">
        <f t="shared" si="10"/>
        <v>0</v>
      </c>
      <c r="DY2" s="136">
        <f t="shared" si="10"/>
        <v>0</v>
      </c>
      <c r="DZ2" s="136">
        <f t="shared" si="10"/>
        <v>0</v>
      </c>
      <c r="EA2" s="136">
        <f t="shared" si="10"/>
        <v>0</v>
      </c>
      <c r="EB2" s="136">
        <f t="shared" si="10"/>
        <v>0</v>
      </c>
      <c r="EC2" s="136">
        <f t="shared" si="10"/>
        <v>0</v>
      </c>
      <c r="ED2" s="136">
        <f t="shared" si="10"/>
        <v>0</v>
      </c>
      <c r="EE2" s="136">
        <f t="shared" si="10"/>
        <v>0</v>
      </c>
      <c r="EF2" s="136">
        <f t="shared" si="10"/>
        <v>0</v>
      </c>
      <c r="EG2" s="136">
        <f t="shared" si="10"/>
        <v>0</v>
      </c>
      <c r="EH2" s="136">
        <f t="shared" si="10"/>
        <v>0</v>
      </c>
      <c r="EI2" s="136">
        <f t="shared" si="10"/>
        <v>0</v>
      </c>
      <c r="EJ2" s="136">
        <f t="shared" si="10"/>
        <v>0</v>
      </c>
      <c r="EK2" s="136">
        <f t="shared" si="10"/>
        <v>0</v>
      </c>
      <c r="EL2" s="136">
        <f t="shared" si="10"/>
        <v>0</v>
      </c>
      <c r="EM2" s="136">
        <f t="shared" si="10"/>
        <v>0</v>
      </c>
      <c r="EN2" s="136">
        <f t="shared" si="10"/>
        <v>0</v>
      </c>
      <c r="EO2" s="136">
        <f t="shared" si="10"/>
        <v>0</v>
      </c>
      <c r="EP2" s="136">
        <f t="shared" si="10"/>
        <v>0</v>
      </c>
      <c r="EQ2" s="136">
        <f t="shared" si="10"/>
        <v>0</v>
      </c>
      <c r="ER2" s="136">
        <f t="shared" si="10"/>
        <v>0</v>
      </c>
      <c r="ES2" s="136">
        <f t="shared" si="10"/>
        <v>0</v>
      </c>
      <c r="ET2" s="136">
        <f t="shared" si="10"/>
        <v>0</v>
      </c>
      <c r="EU2" s="136">
        <f t="shared" si="10"/>
        <v>0</v>
      </c>
      <c r="EV2" s="136">
        <f t="shared" si="10"/>
        <v>0</v>
      </c>
      <c r="EW2" s="136">
        <f t="shared" si="10"/>
        <v>1</v>
      </c>
      <c r="EX2" s="136">
        <f t="shared" si="10"/>
        <v>0</v>
      </c>
      <c r="EY2" s="136">
        <f t="shared" si="10"/>
        <v>0</v>
      </c>
      <c r="EZ2" s="136">
        <f t="shared" si="10"/>
        <v>0</v>
      </c>
      <c r="FA2" s="136">
        <f t="shared" si="10"/>
        <v>0</v>
      </c>
      <c r="FB2" s="136">
        <f t="shared" si="10"/>
        <v>0</v>
      </c>
      <c r="FC2" s="136">
        <f t="shared" si="10"/>
        <v>0</v>
      </c>
      <c r="FD2" s="136">
        <f t="shared" si="10"/>
        <v>0</v>
      </c>
      <c r="FE2" s="136">
        <f t="shared" si="10"/>
        <v>0</v>
      </c>
      <c r="FF2" s="136">
        <f t="shared" si="10"/>
        <v>0</v>
      </c>
      <c r="FG2" s="136">
        <f t="shared" si="10"/>
        <v>0</v>
      </c>
      <c r="FH2" s="136">
        <f t="shared" si="10"/>
        <v>0</v>
      </c>
      <c r="FI2" s="136">
        <f t="shared" si="10"/>
        <v>0</v>
      </c>
      <c r="FJ2" s="136">
        <f t="shared" si="10"/>
        <v>0</v>
      </c>
      <c r="FK2" s="136">
        <f t="shared" si="10"/>
        <v>0</v>
      </c>
      <c r="FL2" s="136">
        <f t="shared" si="10"/>
        <v>0</v>
      </c>
      <c r="FM2" s="136">
        <f t="shared" si="10"/>
        <v>0</v>
      </c>
      <c r="FN2" s="136">
        <f t="shared" si="10"/>
        <v>0</v>
      </c>
      <c r="FO2" s="136">
        <f t="shared" si="10"/>
        <v>0</v>
      </c>
      <c r="FP2" s="136">
        <f t="shared" si="10"/>
        <v>0</v>
      </c>
      <c r="FQ2" s="136">
        <f t="shared" si="10"/>
        <v>0</v>
      </c>
      <c r="FR2" s="136">
        <f t="shared" si="10"/>
        <v>0</v>
      </c>
      <c r="FS2" s="136">
        <f t="shared" si="10"/>
        <v>0</v>
      </c>
      <c r="FT2" s="136">
        <f t="shared" si="10"/>
        <v>0</v>
      </c>
      <c r="FU2" s="136">
        <f t="shared" si="10"/>
        <v>0</v>
      </c>
      <c r="FV2" s="136">
        <f t="shared" si="10"/>
        <v>0</v>
      </c>
      <c r="FW2" s="136">
        <f t="shared" si="10"/>
        <v>0</v>
      </c>
      <c r="FX2" s="136">
        <f t="shared" si="10"/>
        <v>0</v>
      </c>
      <c r="FY2" s="136">
        <f t="shared" si="10"/>
        <v>0</v>
      </c>
      <c r="FZ2" s="136">
        <f t="shared" si="10"/>
        <v>0</v>
      </c>
      <c r="GA2" s="136">
        <f t="shared" si="10"/>
        <v>0</v>
      </c>
      <c r="GB2" s="136">
        <f t="shared" si="10"/>
        <v>0</v>
      </c>
      <c r="GC2" s="136">
        <f t="shared" si="10"/>
        <v>0</v>
      </c>
      <c r="GD2" s="136">
        <f t="shared" ref="GD2:IO2" si="11">IF(COUNTIF(GD$7,"*日）*"),1,IF(COUNTIF(GD$7,"*日)*"),1,0))</f>
        <v>0</v>
      </c>
      <c r="GE2" s="136">
        <f t="shared" si="11"/>
        <v>0</v>
      </c>
      <c r="GF2" s="136">
        <f t="shared" si="11"/>
        <v>0</v>
      </c>
      <c r="GG2" s="136">
        <f t="shared" si="11"/>
        <v>0</v>
      </c>
      <c r="GH2" s="136">
        <f t="shared" si="11"/>
        <v>0</v>
      </c>
      <c r="GI2" s="136">
        <f t="shared" si="11"/>
        <v>0</v>
      </c>
      <c r="GJ2" s="136">
        <f t="shared" si="11"/>
        <v>1</v>
      </c>
      <c r="GK2" s="136">
        <f t="shared" si="11"/>
        <v>0</v>
      </c>
      <c r="GL2" s="136">
        <f t="shared" si="11"/>
        <v>0</v>
      </c>
      <c r="GM2" s="136">
        <f t="shared" si="11"/>
        <v>0</v>
      </c>
      <c r="GN2" s="136">
        <f t="shared" si="11"/>
        <v>1</v>
      </c>
      <c r="GO2" s="136">
        <f t="shared" si="11"/>
        <v>1</v>
      </c>
      <c r="GP2" s="136">
        <f t="shared" si="11"/>
        <v>1</v>
      </c>
      <c r="GQ2" s="136">
        <f t="shared" si="11"/>
        <v>0</v>
      </c>
      <c r="GR2" s="136">
        <f t="shared" si="11"/>
        <v>0</v>
      </c>
      <c r="GS2" s="136">
        <f t="shared" si="11"/>
        <v>0</v>
      </c>
      <c r="GT2" s="136">
        <f t="shared" si="11"/>
        <v>0</v>
      </c>
      <c r="GU2" s="136">
        <f t="shared" si="11"/>
        <v>0</v>
      </c>
      <c r="GV2" s="136">
        <f t="shared" si="11"/>
        <v>0</v>
      </c>
      <c r="GW2" s="136">
        <f t="shared" si="11"/>
        <v>0</v>
      </c>
      <c r="GX2" s="136">
        <f t="shared" si="11"/>
        <v>0</v>
      </c>
      <c r="GY2" s="136">
        <f t="shared" si="11"/>
        <v>0</v>
      </c>
      <c r="GZ2" s="136">
        <f t="shared" si="11"/>
        <v>0</v>
      </c>
      <c r="HA2" s="136">
        <f t="shared" si="11"/>
        <v>0</v>
      </c>
      <c r="HB2" s="136">
        <f t="shared" si="11"/>
        <v>0</v>
      </c>
      <c r="HC2" s="136">
        <f t="shared" si="11"/>
        <v>0</v>
      </c>
      <c r="HD2" s="136">
        <f t="shared" si="11"/>
        <v>0</v>
      </c>
      <c r="HE2" s="136">
        <f t="shared" si="11"/>
        <v>0</v>
      </c>
      <c r="HF2" s="136">
        <f t="shared" si="11"/>
        <v>0</v>
      </c>
      <c r="HG2" s="136">
        <f t="shared" si="11"/>
        <v>0</v>
      </c>
      <c r="HH2" s="136">
        <f t="shared" si="11"/>
        <v>0</v>
      </c>
      <c r="HI2" s="136">
        <f t="shared" si="11"/>
        <v>0</v>
      </c>
      <c r="HJ2" s="136">
        <f t="shared" si="11"/>
        <v>0</v>
      </c>
      <c r="HK2" s="136">
        <f t="shared" si="11"/>
        <v>0</v>
      </c>
      <c r="HL2" s="136">
        <f t="shared" si="11"/>
        <v>0</v>
      </c>
      <c r="HM2" s="136">
        <f t="shared" si="11"/>
        <v>0</v>
      </c>
      <c r="HN2" s="136">
        <f t="shared" si="11"/>
        <v>0</v>
      </c>
      <c r="HO2" s="136">
        <f t="shared" si="11"/>
        <v>0</v>
      </c>
      <c r="HP2" s="136">
        <f t="shared" si="11"/>
        <v>0</v>
      </c>
      <c r="HQ2" s="136">
        <f t="shared" si="11"/>
        <v>0</v>
      </c>
      <c r="HR2" s="136">
        <f t="shared" si="11"/>
        <v>0</v>
      </c>
      <c r="HS2" s="136">
        <f t="shared" si="11"/>
        <v>0</v>
      </c>
      <c r="HT2" s="136">
        <f t="shared" si="11"/>
        <v>0</v>
      </c>
      <c r="HU2" s="136">
        <f t="shared" si="11"/>
        <v>0</v>
      </c>
      <c r="HV2" s="136">
        <f t="shared" si="11"/>
        <v>0</v>
      </c>
      <c r="HW2" s="136">
        <f t="shared" si="11"/>
        <v>0</v>
      </c>
      <c r="HX2" s="136">
        <f t="shared" si="11"/>
        <v>0</v>
      </c>
      <c r="HY2" s="136">
        <f t="shared" si="11"/>
        <v>0</v>
      </c>
      <c r="HZ2" s="136">
        <f t="shared" si="11"/>
        <v>0</v>
      </c>
      <c r="IA2" s="136">
        <f t="shared" si="11"/>
        <v>0</v>
      </c>
      <c r="IB2" s="136">
        <f t="shared" si="11"/>
        <v>0</v>
      </c>
      <c r="IC2" s="136">
        <f t="shared" si="11"/>
        <v>0</v>
      </c>
      <c r="ID2" s="136">
        <f t="shared" si="11"/>
        <v>0</v>
      </c>
      <c r="IE2" s="136">
        <f t="shared" si="11"/>
        <v>0</v>
      </c>
      <c r="IF2" s="136">
        <f t="shared" si="11"/>
        <v>0</v>
      </c>
      <c r="IG2" s="136">
        <f t="shared" si="11"/>
        <v>0</v>
      </c>
      <c r="IH2" s="136">
        <f t="shared" si="11"/>
        <v>0</v>
      </c>
      <c r="II2" s="136">
        <f t="shared" si="11"/>
        <v>0</v>
      </c>
      <c r="IJ2" s="136">
        <f t="shared" si="11"/>
        <v>0</v>
      </c>
      <c r="IK2" s="136">
        <f t="shared" si="11"/>
        <v>0</v>
      </c>
      <c r="IL2" s="136">
        <f t="shared" si="11"/>
        <v>0</v>
      </c>
      <c r="IM2" s="136">
        <f t="shared" si="11"/>
        <v>0</v>
      </c>
      <c r="IN2" s="136">
        <f t="shared" si="11"/>
        <v>0</v>
      </c>
      <c r="IO2" s="136">
        <f t="shared" si="11"/>
        <v>0</v>
      </c>
      <c r="IP2" s="136">
        <f>IF(COUNTIF(IP$7,"*日）*"),1,IF(COUNTIF(IP$7,"*日)*"),1,0))</f>
        <v>0</v>
      </c>
      <c r="IQ2" s="136">
        <f>IF(COUNTIF(IQ$7,"*日）*"),1,IF(COUNTIF(IQ$7,"*日)*"),1,0))</f>
        <v>0</v>
      </c>
      <c r="IR2" s="136">
        <f>IF(COUNTIF(IR$7,"*日）*"),1,IF(COUNTIF(IR$7,"*日)*"),1,0))</f>
        <v>0</v>
      </c>
      <c r="IS2" s="136">
        <f>IF(COUNTIF(IS$7,"*日）*"),1,IF(COUNTIF(IS$7,"*日)*"),1,0))</f>
        <v>0</v>
      </c>
      <c r="IT2" s="136">
        <f>IF(COUNTIF(IT$7,"*日）*"),1,IF(COUNTIF(IT$7,"*日)*"),1,0))</f>
        <v>0</v>
      </c>
      <c r="IU2" s="136">
        <f t="shared" ref="IU2:LF2" si="12">IF(COUNTIF(IU$7,"*日）*"),1,IF(COUNTIF(IU$7,"*日)*"),1,0))</f>
        <v>0</v>
      </c>
      <c r="IV2" s="136">
        <f t="shared" si="12"/>
        <v>0</v>
      </c>
      <c r="IW2" s="136">
        <f t="shared" si="12"/>
        <v>0</v>
      </c>
      <c r="IX2" s="136">
        <f t="shared" si="12"/>
        <v>0</v>
      </c>
      <c r="IY2" s="136">
        <f t="shared" si="12"/>
        <v>0</v>
      </c>
      <c r="IZ2" s="136">
        <f t="shared" si="12"/>
        <v>0</v>
      </c>
      <c r="JA2" s="136">
        <f t="shared" si="12"/>
        <v>0</v>
      </c>
      <c r="JB2" s="136">
        <f t="shared" si="12"/>
        <v>0</v>
      </c>
      <c r="JC2" s="136">
        <f t="shared" si="12"/>
        <v>0</v>
      </c>
      <c r="JD2" s="136">
        <f t="shared" si="12"/>
        <v>0</v>
      </c>
      <c r="JE2" s="136">
        <f t="shared" si="12"/>
        <v>0</v>
      </c>
      <c r="JF2" s="136">
        <f t="shared" si="12"/>
        <v>0</v>
      </c>
      <c r="JG2" s="136">
        <f t="shared" si="12"/>
        <v>0</v>
      </c>
      <c r="JH2" s="136">
        <f t="shared" si="12"/>
        <v>0</v>
      </c>
      <c r="JI2" s="136">
        <f t="shared" si="12"/>
        <v>0</v>
      </c>
      <c r="JJ2" s="136">
        <f t="shared" si="12"/>
        <v>0</v>
      </c>
      <c r="JK2" s="136">
        <f t="shared" si="12"/>
        <v>1</v>
      </c>
      <c r="JL2" s="136">
        <f t="shared" si="12"/>
        <v>0</v>
      </c>
      <c r="JM2" s="136">
        <f t="shared" si="12"/>
        <v>0</v>
      </c>
      <c r="JN2" s="136">
        <f t="shared" si="12"/>
        <v>0</v>
      </c>
      <c r="JO2" s="136">
        <f t="shared" si="12"/>
        <v>0</v>
      </c>
      <c r="JP2" s="136">
        <f t="shared" si="12"/>
        <v>0</v>
      </c>
      <c r="JQ2" s="136">
        <f t="shared" si="12"/>
        <v>0</v>
      </c>
      <c r="JR2" s="136">
        <f t="shared" si="12"/>
        <v>0</v>
      </c>
      <c r="JS2" s="136">
        <f t="shared" si="12"/>
        <v>0</v>
      </c>
      <c r="JT2" s="136">
        <f t="shared" si="12"/>
        <v>0</v>
      </c>
      <c r="JU2" s="136">
        <f t="shared" si="12"/>
        <v>0</v>
      </c>
      <c r="JV2" s="136">
        <f t="shared" si="12"/>
        <v>0</v>
      </c>
      <c r="JW2" s="136">
        <f t="shared" si="12"/>
        <v>0</v>
      </c>
      <c r="JX2" s="136">
        <f t="shared" si="12"/>
        <v>0</v>
      </c>
      <c r="JY2" s="136">
        <f t="shared" si="12"/>
        <v>0</v>
      </c>
      <c r="JZ2" s="136">
        <f t="shared" si="12"/>
        <v>0</v>
      </c>
      <c r="KA2" s="136">
        <f t="shared" si="12"/>
        <v>0</v>
      </c>
      <c r="KB2" s="136">
        <f t="shared" si="12"/>
        <v>0</v>
      </c>
      <c r="KC2" s="136">
        <f t="shared" si="12"/>
        <v>0</v>
      </c>
      <c r="KD2" s="136">
        <f t="shared" si="12"/>
        <v>0</v>
      </c>
      <c r="KE2" s="136">
        <f t="shared" si="12"/>
        <v>0</v>
      </c>
      <c r="KF2" s="136">
        <f t="shared" si="12"/>
        <v>0</v>
      </c>
      <c r="KG2" s="136">
        <f t="shared" si="12"/>
        <v>0</v>
      </c>
      <c r="KH2" s="136">
        <f t="shared" si="12"/>
        <v>0</v>
      </c>
      <c r="KI2" s="136">
        <f t="shared" si="12"/>
        <v>0</v>
      </c>
      <c r="KJ2" s="136">
        <f t="shared" si="12"/>
        <v>1</v>
      </c>
      <c r="KK2" s="136">
        <f t="shared" si="12"/>
        <v>0</v>
      </c>
      <c r="KL2" s="136">
        <f t="shared" si="12"/>
        <v>0</v>
      </c>
      <c r="KM2" s="136">
        <f t="shared" si="12"/>
        <v>0</v>
      </c>
      <c r="KN2" s="136">
        <f t="shared" si="12"/>
        <v>0</v>
      </c>
      <c r="KO2" s="136">
        <f t="shared" si="12"/>
        <v>0</v>
      </c>
      <c r="KP2" s="136">
        <f t="shared" si="12"/>
        <v>0</v>
      </c>
      <c r="KQ2" s="136">
        <f t="shared" si="12"/>
        <v>0</v>
      </c>
      <c r="KR2" s="136">
        <f t="shared" si="12"/>
        <v>0</v>
      </c>
      <c r="KS2" s="136">
        <f t="shared" si="12"/>
        <v>0</v>
      </c>
      <c r="KT2" s="136">
        <f t="shared" si="12"/>
        <v>0</v>
      </c>
      <c r="KU2" s="136">
        <f t="shared" si="12"/>
        <v>0</v>
      </c>
      <c r="KV2" s="136">
        <f t="shared" si="12"/>
        <v>0</v>
      </c>
      <c r="KW2" s="136">
        <f t="shared" si="12"/>
        <v>0</v>
      </c>
      <c r="KX2" s="136">
        <f t="shared" si="12"/>
        <v>0</v>
      </c>
      <c r="KY2" s="136">
        <f>IF(COUNTIF(KY$7,"*日）*"),1,IF(COUNTIF(KY$7,"*日)*"),1,0))</f>
        <v>0</v>
      </c>
      <c r="KZ2" s="136">
        <f>IF(COUNTIF(KZ$7,"*日）*"),1,IF(COUNTIF(KZ$7,"*日)*"),1,0))</f>
        <v>0</v>
      </c>
      <c r="LA2" s="136">
        <f>IF(COUNTIF(LA$7,"*日）*"),1,IF(COUNTIF(LA$7,"*日)*"),1,0))</f>
        <v>0</v>
      </c>
      <c r="LB2" s="136">
        <f>IF(COUNTIF(LB$7,"*日）*"),1,IF(COUNTIF(LB$7,"*日)*"),1,0))</f>
        <v>0</v>
      </c>
      <c r="LC2" s="136">
        <f>IF(COUNTIF(LC$7,"*日）*"),1,IF(COUNTIF(LC$7,"*日)*"),1,0))</f>
        <v>0</v>
      </c>
      <c r="LD2" s="136">
        <f t="shared" si="12"/>
        <v>0</v>
      </c>
      <c r="LE2" s="136">
        <f t="shared" si="12"/>
        <v>0</v>
      </c>
      <c r="LF2" s="136">
        <f t="shared" si="12"/>
        <v>0</v>
      </c>
      <c r="LG2" s="136">
        <f t="shared" ref="LG2:NG2" si="13">IF(COUNTIF(LG$7,"*日）*"),1,IF(COUNTIF(LG$7,"*日)*"),1,0))</f>
        <v>0</v>
      </c>
      <c r="LH2" s="136">
        <f t="shared" si="13"/>
        <v>0</v>
      </c>
      <c r="LI2" s="136">
        <f t="shared" si="13"/>
        <v>0</v>
      </c>
      <c r="LJ2" s="136">
        <f t="shared" si="13"/>
        <v>0</v>
      </c>
      <c r="LK2" s="136">
        <f t="shared" si="13"/>
        <v>0</v>
      </c>
      <c r="LL2" s="136">
        <f t="shared" si="13"/>
        <v>0</v>
      </c>
      <c r="LM2" s="136">
        <f t="shared" si="13"/>
        <v>0</v>
      </c>
      <c r="LN2" s="136">
        <f t="shared" si="13"/>
        <v>0</v>
      </c>
      <c r="LO2" s="136">
        <f t="shared" si="13"/>
        <v>0</v>
      </c>
      <c r="LP2" s="136">
        <f t="shared" si="13"/>
        <v>0</v>
      </c>
      <c r="LQ2" s="136">
        <f t="shared" si="13"/>
        <v>0</v>
      </c>
      <c r="LR2" s="136">
        <f t="shared" si="13"/>
        <v>0</v>
      </c>
      <c r="LS2" s="136">
        <f t="shared" si="13"/>
        <v>0</v>
      </c>
      <c r="LT2" s="136">
        <f t="shared" si="13"/>
        <v>0</v>
      </c>
      <c r="LU2" s="136">
        <f t="shared" si="13"/>
        <v>0</v>
      </c>
      <c r="LV2" s="136">
        <f t="shared" si="13"/>
        <v>1</v>
      </c>
      <c r="LW2" s="136">
        <f t="shared" si="13"/>
        <v>0</v>
      </c>
      <c r="LX2" s="136">
        <f t="shared" si="13"/>
        <v>0</v>
      </c>
      <c r="LY2" s="136">
        <f t="shared" si="13"/>
        <v>0</v>
      </c>
      <c r="LZ2" s="136">
        <f t="shared" si="13"/>
        <v>0</v>
      </c>
      <c r="MA2" s="136">
        <f t="shared" si="13"/>
        <v>1</v>
      </c>
      <c r="MB2" s="136">
        <f t="shared" si="13"/>
        <v>0</v>
      </c>
      <c r="MC2" s="136">
        <f t="shared" si="13"/>
        <v>0</v>
      </c>
      <c r="MD2" s="136">
        <f t="shared" si="13"/>
        <v>0</v>
      </c>
      <c r="ME2" s="136">
        <f t="shared" si="13"/>
        <v>0</v>
      </c>
      <c r="MF2" s="136">
        <f t="shared" si="13"/>
        <v>0</v>
      </c>
      <c r="MG2" s="136">
        <f t="shared" si="13"/>
        <v>0</v>
      </c>
      <c r="MH2" s="136">
        <f t="shared" si="13"/>
        <v>0</v>
      </c>
      <c r="MI2" s="136">
        <f t="shared" si="13"/>
        <v>0</v>
      </c>
      <c r="MJ2" s="136">
        <f t="shared" si="13"/>
        <v>0</v>
      </c>
      <c r="MK2" s="136">
        <f t="shared" si="13"/>
        <v>0</v>
      </c>
      <c r="ML2" s="136">
        <f t="shared" si="13"/>
        <v>0</v>
      </c>
      <c r="MM2" s="136">
        <f t="shared" si="13"/>
        <v>0</v>
      </c>
      <c r="MN2" s="136">
        <f t="shared" si="13"/>
        <v>0</v>
      </c>
      <c r="MO2" s="136">
        <f t="shared" si="13"/>
        <v>0</v>
      </c>
      <c r="MP2" s="136">
        <f t="shared" si="13"/>
        <v>0</v>
      </c>
      <c r="MQ2" s="136">
        <f t="shared" si="13"/>
        <v>1</v>
      </c>
      <c r="MR2" s="136">
        <f t="shared" si="13"/>
        <v>0</v>
      </c>
      <c r="MS2" s="136">
        <f t="shared" si="13"/>
        <v>0</v>
      </c>
      <c r="MT2" s="136">
        <f t="shared" si="13"/>
        <v>0</v>
      </c>
      <c r="MU2" s="136">
        <f t="shared" si="13"/>
        <v>0</v>
      </c>
      <c r="MV2" s="136">
        <f t="shared" si="13"/>
        <v>0</v>
      </c>
      <c r="MW2" s="136">
        <f t="shared" si="13"/>
        <v>0</v>
      </c>
      <c r="MX2" s="136">
        <f t="shared" si="13"/>
        <v>0</v>
      </c>
      <c r="MY2" s="136">
        <f t="shared" si="13"/>
        <v>0</v>
      </c>
      <c r="MZ2" s="136">
        <f t="shared" si="13"/>
        <v>0</v>
      </c>
      <c r="NA2" s="136">
        <f t="shared" si="13"/>
        <v>0</v>
      </c>
      <c r="NB2" s="136">
        <f t="shared" si="13"/>
        <v>0</v>
      </c>
      <c r="NC2" s="136">
        <f t="shared" si="13"/>
        <v>0</v>
      </c>
      <c r="ND2" s="136">
        <f t="shared" si="13"/>
        <v>0</v>
      </c>
      <c r="NE2" s="136">
        <f t="shared" si="13"/>
        <v>0</v>
      </c>
      <c r="NF2" s="136">
        <f t="shared" si="13"/>
        <v>0</v>
      </c>
      <c r="NG2" s="136">
        <f t="shared" si="13"/>
        <v>0</v>
      </c>
      <c r="NH2" s="136">
        <f t="shared" ref="NH2:NN2" si="14">IF(COUNTIF(NH$7,"*日）*"),1,IF(COUNTIF(NH$7,"*日)*"),1,0))</f>
        <v>0</v>
      </c>
      <c r="NI2" s="136">
        <f t="shared" si="14"/>
        <v>0</v>
      </c>
      <c r="NJ2" s="136">
        <f t="shared" si="14"/>
        <v>0</v>
      </c>
      <c r="NK2" s="136">
        <f t="shared" si="14"/>
        <v>0</v>
      </c>
      <c r="NL2" s="136">
        <f t="shared" si="14"/>
        <v>0</v>
      </c>
      <c r="NM2" s="136">
        <f t="shared" si="14"/>
        <v>0</v>
      </c>
      <c r="NN2" s="136">
        <f t="shared" si="14"/>
        <v>0</v>
      </c>
    </row>
    <row r="3" spans="1:378" s="139" customFormat="1">
      <c r="A3" s="137"/>
      <c r="B3" s="137"/>
      <c r="C3" s="138"/>
      <c r="D3" s="137"/>
      <c r="E3" s="138"/>
      <c r="F3" s="133" t="s">
        <v>22</v>
      </c>
      <c r="G3" s="135" t="s">
        <v>23</v>
      </c>
      <c r="H3" s="136" t="s">
        <v>24</v>
      </c>
      <c r="I3" s="133" t="s">
        <v>25</v>
      </c>
      <c r="J3" s="133" t="s">
        <v>26</v>
      </c>
      <c r="K3" s="133" t="s">
        <v>100</v>
      </c>
      <c r="L3" s="133" t="s">
        <v>27</v>
      </c>
      <c r="M3" s="136" t="s">
        <v>28</v>
      </c>
      <c r="N3" s="136" t="s">
        <v>29</v>
      </c>
      <c r="O3" s="136" t="s">
        <v>30</v>
      </c>
      <c r="P3" s="136" t="s">
        <v>31</v>
      </c>
      <c r="Q3" s="136" t="s">
        <v>32</v>
      </c>
      <c r="R3" s="136" t="s">
        <v>33</v>
      </c>
      <c r="S3" s="136" t="s">
        <v>97</v>
      </c>
      <c r="T3" s="136" t="s">
        <v>34</v>
      </c>
      <c r="U3" s="136" t="s">
        <v>35</v>
      </c>
      <c r="V3" s="136" t="s">
        <v>80</v>
      </c>
      <c r="W3" s="136" t="s">
        <v>81</v>
      </c>
      <c r="X3" s="136" t="s">
        <v>82</v>
      </c>
      <c r="Y3" s="136" t="s">
        <v>83</v>
      </c>
      <c r="Z3" s="136" t="s">
        <v>84</v>
      </c>
      <c r="AA3" s="136" t="s">
        <v>85</v>
      </c>
      <c r="AB3" s="136" t="s">
        <v>86</v>
      </c>
      <c r="AC3" s="136" t="s">
        <v>87</v>
      </c>
      <c r="AD3" s="136" t="s">
        <v>88</v>
      </c>
      <c r="AE3" s="136" t="s">
        <v>89</v>
      </c>
      <c r="AF3" s="136" t="s">
        <v>90</v>
      </c>
      <c r="AG3" s="136" t="s">
        <v>91</v>
      </c>
      <c r="AH3" s="136" t="s">
        <v>92</v>
      </c>
      <c r="AI3" s="136" t="s">
        <v>93</v>
      </c>
      <c r="AJ3" s="136" t="s">
        <v>94</v>
      </c>
      <c r="AK3" s="136" t="s">
        <v>95</v>
      </c>
      <c r="AL3" s="136" t="s">
        <v>96</v>
      </c>
      <c r="AM3" s="136"/>
      <c r="AN3" s="136"/>
      <c r="AO3" s="136" t="s">
        <v>12</v>
      </c>
      <c r="AP3" s="136" t="s">
        <v>13</v>
      </c>
      <c r="AQ3" s="136" t="s">
        <v>11</v>
      </c>
      <c r="AR3" s="136" t="s">
        <v>14</v>
      </c>
      <c r="AS3" s="136" t="s">
        <v>15</v>
      </c>
      <c r="AT3" s="136" t="s">
        <v>9</v>
      </c>
      <c r="AU3" s="136" t="s">
        <v>16</v>
      </c>
      <c r="AV3" s="136" t="s">
        <v>8</v>
      </c>
      <c r="AW3" s="136" t="s">
        <v>17</v>
      </c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NN3" s="136"/>
    </row>
    <row r="4" spans="1:378" s="139" customFormat="1">
      <c r="A4" s="137" t="s">
        <v>39</v>
      </c>
      <c r="B4" s="138" t="s">
        <v>41</v>
      </c>
      <c r="C4" s="138" t="s">
        <v>105</v>
      </c>
      <c r="D4" s="137" t="s">
        <v>42</v>
      </c>
      <c r="E4" s="137" t="s">
        <v>43</v>
      </c>
      <c r="F4" s="137" t="s">
        <v>104</v>
      </c>
      <c r="G4" s="133" t="s">
        <v>44</v>
      </c>
      <c r="H4" s="134" t="s">
        <v>45</v>
      </c>
      <c r="I4" s="135" t="s">
        <v>46</v>
      </c>
      <c r="J4" s="136" t="s">
        <v>47</v>
      </c>
      <c r="K4" s="136" t="s">
        <v>48</v>
      </c>
      <c r="L4" s="133" t="s">
        <v>49</v>
      </c>
      <c r="M4" s="133"/>
      <c r="N4" s="133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NN4" s="136"/>
    </row>
    <row r="5" spans="1:378" s="126" customFormat="1" ht="13.5" customHeight="1">
      <c r="A5" s="2"/>
      <c r="B5" s="3"/>
      <c r="C5" s="5"/>
      <c r="D5" s="155" t="str">
        <f>"☆"&amp;TEXT($M$6,"yyyy")&amp;"-"&amp;TEXT($M$6+365,"yy")&amp;"シーズン（"&amp;TEXT($M$6,"ge")&amp;"～"&amp;TEXT($M$6+365,"ge")&amp;"）インフルエンザ　学校等休業措置一覧"</f>
        <v>☆2022-23シーズン（R4～R5）インフルエンザ　学校等休業措置一覧</v>
      </c>
      <c r="E5" s="154"/>
      <c r="F5" s="4"/>
      <c r="G5" s="5"/>
      <c r="H5" s="5"/>
      <c r="I5" s="83"/>
      <c r="J5" s="89">
        <f>SUBTOTAL(9,J9:J65536)</f>
        <v>72</v>
      </c>
      <c r="K5" s="90">
        <f>SUBTOTAL(9,K9:K65536)</f>
        <v>457</v>
      </c>
      <c r="L5" s="91">
        <f>SUBTOTAL(9,L9:L65536)</f>
        <v>651</v>
      </c>
      <c r="M5" s="153">
        <f>M6</f>
        <v>44866</v>
      </c>
      <c r="N5" s="153">
        <f t="shared" ref="N5:CN5" si="15">N6</f>
        <v>44867</v>
      </c>
      <c r="O5" s="153">
        <f t="shared" si="15"/>
        <v>44868</v>
      </c>
      <c r="P5" s="153">
        <f t="shared" si="15"/>
        <v>44869</v>
      </c>
      <c r="Q5" s="153">
        <f t="shared" si="15"/>
        <v>44870</v>
      </c>
      <c r="R5" s="153">
        <f t="shared" si="15"/>
        <v>44871</v>
      </c>
      <c r="S5" s="153">
        <f t="shared" si="15"/>
        <v>44872</v>
      </c>
      <c r="T5" s="153">
        <f t="shared" si="15"/>
        <v>44873</v>
      </c>
      <c r="U5" s="153">
        <f t="shared" si="15"/>
        <v>44874</v>
      </c>
      <c r="V5" s="153">
        <f t="shared" si="15"/>
        <v>44875</v>
      </c>
      <c r="W5" s="153">
        <f t="shared" si="15"/>
        <v>44876</v>
      </c>
      <c r="X5" s="153">
        <f t="shared" si="15"/>
        <v>44877</v>
      </c>
      <c r="Y5" s="153">
        <f t="shared" si="15"/>
        <v>44878</v>
      </c>
      <c r="Z5" s="153">
        <f t="shared" si="15"/>
        <v>44879</v>
      </c>
      <c r="AA5" s="153">
        <f t="shared" si="15"/>
        <v>44880</v>
      </c>
      <c r="AB5" s="153">
        <f t="shared" si="15"/>
        <v>44881</v>
      </c>
      <c r="AC5" s="153">
        <f t="shared" si="15"/>
        <v>44882</v>
      </c>
      <c r="AD5" s="153">
        <f t="shared" si="15"/>
        <v>44883</v>
      </c>
      <c r="AE5" s="153">
        <f t="shared" si="15"/>
        <v>44884</v>
      </c>
      <c r="AF5" s="153">
        <f t="shared" si="15"/>
        <v>44885</v>
      </c>
      <c r="AG5" s="153">
        <f t="shared" si="15"/>
        <v>44886</v>
      </c>
      <c r="AH5" s="153">
        <f t="shared" si="15"/>
        <v>44887</v>
      </c>
      <c r="AI5" s="153">
        <f t="shared" si="15"/>
        <v>44888</v>
      </c>
      <c r="AJ5" s="153">
        <f t="shared" si="15"/>
        <v>44889</v>
      </c>
      <c r="AK5" s="153">
        <f t="shared" ref="AK5:AX5" si="16">AK6</f>
        <v>44890</v>
      </c>
      <c r="AL5" s="153">
        <f t="shared" si="16"/>
        <v>44891</v>
      </c>
      <c r="AM5" s="153">
        <f t="shared" si="16"/>
        <v>44892</v>
      </c>
      <c r="AN5" s="153">
        <f t="shared" si="16"/>
        <v>44893</v>
      </c>
      <c r="AO5" s="153">
        <f t="shared" si="16"/>
        <v>44894</v>
      </c>
      <c r="AP5" s="153">
        <f t="shared" si="16"/>
        <v>44895</v>
      </c>
      <c r="AQ5" s="153">
        <f t="shared" si="16"/>
        <v>44896</v>
      </c>
      <c r="AR5" s="153">
        <f t="shared" si="16"/>
        <v>44897</v>
      </c>
      <c r="AS5" s="153">
        <f t="shared" si="16"/>
        <v>44898</v>
      </c>
      <c r="AT5" s="153">
        <f t="shared" si="16"/>
        <v>44899</v>
      </c>
      <c r="AU5" s="153">
        <f t="shared" si="16"/>
        <v>44900</v>
      </c>
      <c r="AV5" s="153">
        <f t="shared" si="16"/>
        <v>44901</v>
      </c>
      <c r="AW5" s="153">
        <f t="shared" si="16"/>
        <v>44902</v>
      </c>
      <c r="AX5" s="153">
        <f t="shared" si="16"/>
        <v>44903</v>
      </c>
      <c r="AY5" s="153">
        <f t="shared" si="15"/>
        <v>44904</v>
      </c>
      <c r="AZ5" s="153">
        <f>AZ6</f>
        <v>44905</v>
      </c>
      <c r="BA5" s="153">
        <f>BA6</f>
        <v>44906</v>
      </c>
      <c r="BB5" s="153">
        <f>BB6</f>
        <v>44907</v>
      </c>
      <c r="BC5" s="153">
        <f t="shared" si="15"/>
        <v>44908</v>
      </c>
      <c r="BD5" s="153">
        <f t="shared" si="15"/>
        <v>44909</v>
      </c>
      <c r="BE5" s="153">
        <f t="shared" si="15"/>
        <v>44910</v>
      </c>
      <c r="BF5" s="153">
        <f t="shared" si="15"/>
        <v>44911</v>
      </c>
      <c r="BG5" s="153">
        <f t="shared" si="15"/>
        <v>44912</v>
      </c>
      <c r="BH5" s="153">
        <f t="shared" si="15"/>
        <v>44913</v>
      </c>
      <c r="BI5" s="153">
        <f t="shared" si="15"/>
        <v>44914</v>
      </c>
      <c r="BJ5" s="153">
        <f t="shared" si="15"/>
        <v>44915</v>
      </c>
      <c r="BK5" s="153">
        <f t="shared" si="15"/>
        <v>44916</v>
      </c>
      <c r="BL5" s="153">
        <f t="shared" si="15"/>
        <v>44917</v>
      </c>
      <c r="BM5" s="153">
        <f t="shared" si="15"/>
        <v>44918</v>
      </c>
      <c r="BN5" s="153">
        <f t="shared" si="15"/>
        <v>44919</v>
      </c>
      <c r="BO5" s="153">
        <f t="shared" si="15"/>
        <v>44920</v>
      </c>
      <c r="BP5" s="153">
        <f t="shared" si="15"/>
        <v>44921</v>
      </c>
      <c r="BQ5" s="153">
        <f t="shared" si="15"/>
        <v>44922</v>
      </c>
      <c r="BR5" s="153">
        <f t="shared" si="15"/>
        <v>44923</v>
      </c>
      <c r="BS5" s="153">
        <f t="shared" si="15"/>
        <v>44924</v>
      </c>
      <c r="BT5" s="153">
        <f t="shared" si="15"/>
        <v>44925</v>
      </c>
      <c r="BU5" s="153">
        <f t="shared" si="15"/>
        <v>44926</v>
      </c>
      <c r="BV5" s="153">
        <f t="shared" si="15"/>
        <v>44927</v>
      </c>
      <c r="BW5" s="153">
        <f t="shared" si="15"/>
        <v>44928</v>
      </c>
      <c r="BX5" s="153">
        <f t="shared" si="15"/>
        <v>44929</v>
      </c>
      <c r="BY5" s="153">
        <f t="shared" si="15"/>
        <v>44930</v>
      </c>
      <c r="BZ5" s="153">
        <f t="shared" si="15"/>
        <v>44931</v>
      </c>
      <c r="CA5" s="153">
        <f t="shared" si="15"/>
        <v>44932</v>
      </c>
      <c r="CB5" s="153">
        <f t="shared" si="15"/>
        <v>44933</v>
      </c>
      <c r="CC5" s="153">
        <f t="shared" si="15"/>
        <v>44934</v>
      </c>
      <c r="CD5" s="153">
        <f t="shared" si="15"/>
        <v>44935</v>
      </c>
      <c r="CE5" s="153">
        <f t="shared" si="15"/>
        <v>44936</v>
      </c>
      <c r="CF5" s="153">
        <f t="shared" si="15"/>
        <v>44937</v>
      </c>
      <c r="CG5" s="153">
        <f t="shared" si="15"/>
        <v>44938</v>
      </c>
      <c r="CH5" s="153">
        <f t="shared" si="15"/>
        <v>44939</v>
      </c>
      <c r="CI5" s="153">
        <f t="shared" si="15"/>
        <v>44940</v>
      </c>
      <c r="CJ5" s="153">
        <f t="shared" si="15"/>
        <v>44941</v>
      </c>
      <c r="CK5" s="153">
        <f t="shared" si="15"/>
        <v>44942</v>
      </c>
      <c r="CL5" s="153">
        <f t="shared" si="15"/>
        <v>44943</v>
      </c>
      <c r="CM5" s="153">
        <f t="shared" si="15"/>
        <v>44944</v>
      </c>
      <c r="CN5" s="153">
        <f t="shared" si="15"/>
        <v>44945</v>
      </c>
      <c r="CO5" s="153">
        <f t="shared" ref="CO5:EY5" si="17">CO6</f>
        <v>44946</v>
      </c>
      <c r="CP5" s="153">
        <f t="shared" si="17"/>
        <v>44947</v>
      </c>
      <c r="CQ5" s="153">
        <f t="shared" si="17"/>
        <v>44948</v>
      </c>
      <c r="CR5" s="153">
        <f t="shared" si="17"/>
        <v>44949</v>
      </c>
      <c r="CS5" s="153">
        <f t="shared" si="17"/>
        <v>44950</v>
      </c>
      <c r="CT5" s="153">
        <f t="shared" si="17"/>
        <v>44951</v>
      </c>
      <c r="CU5" s="153">
        <f t="shared" si="17"/>
        <v>44952</v>
      </c>
      <c r="CV5" s="153">
        <f t="shared" si="17"/>
        <v>44953</v>
      </c>
      <c r="CW5" s="153">
        <f t="shared" si="17"/>
        <v>44954</v>
      </c>
      <c r="CX5" s="153">
        <f t="shared" si="17"/>
        <v>44955</v>
      </c>
      <c r="CY5" s="153">
        <f t="shared" si="17"/>
        <v>44956</v>
      </c>
      <c r="CZ5" s="153">
        <f t="shared" si="17"/>
        <v>44957</v>
      </c>
      <c r="DA5" s="153">
        <f t="shared" si="17"/>
        <v>44958</v>
      </c>
      <c r="DB5" s="153">
        <f t="shared" si="17"/>
        <v>44959</v>
      </c>
      <c r="DC5" s="153">
        <f t="shared" si="17"/>
        <v>44960</v>
      </c>
      <c r="DD5" s="153">
        <f t="shared" si="17"/>
        <v>44961</v>
      </c>
      <c r="DE5" s="153">
        <f t="shared" si="17"/>
        <v>44962</v>
      </c>
      <c r="DF5" s="153">
        <f t="shared" si="17"/>
        <v>44963</v>
      </c>
      <c r="DG5" s="153">
        <f t="shared" si="17"/>
        <v>44964</v>
      </c>
      <c r="DH5" s="153">
        <f t="shared" si="17"/>
        <v>44965</v>
      </c>
      <c r="DI5" s="153">
        <f t="shared" si="17"/>
        <v>44966</v>
      </c>
      <c r="DJ5" s="153">
        <f t="shared" si="17"/>
        <v>44967</v>
      </c>
      <c r="DK5" s="153">
        <f t="shared" si="17"/>
        <v>44968</v>
      </c>
      <c r="DL5" s="153">
        <f t="shared" si="17"/>
        <v>44969</v>
      </c>
      <c r="DM5" s="153">
        <f t="shared" si="17"/>
        <v>44970</v>
      </c>
      <c r="DN5" s="153">
        <f t="shared" si="17"/>
        <v>44971</v>
      </c>
      <c r="DO5" s="153">
        <f t="shared" si="17"/>
        <v>44972</v>
      </c>
      <c r="DP5" s="153">
        <f t="shared" si="17"/>
        <v>44973</v>
      </c>
      <c r="DQ5" s="153">
        <f t="shared" si="17"/>
        <v>44974</v>
      </c>
      <c r="DR5" s="153">
        <f t="shared" si="17"/>
        <v>44975</v>
      </c>
      <c r="DS5" s="153">
        <f t="shared" si="17"/>
        <v>44976</v>
      </c>
      <c r="DT5" s="153">
        <f t="shared" si="17"/>
        <v>44977</v>
      </c>
      <c r="DU5" s="153">
        <f t="shared" si="17"/>
        <v>44978</v>
      </c>
      <c r="DV5" s="153">
        <f t="shared" si="17"/>
        <v>44979</v>
      </c>
      <c r="DW5" s="153">
        <f t="shared" si="17"/>
        <v>44980</v>
      </c>
      <c r="DX5" s="153">
        <f t="shared" si="17"/>
        <v>44981</v>
      </c>
      <c r="DY5" s="153">
        <f t="shared" si="17"/>
        <v>44982</v>
      </c>
      <c r="DZ5" s="153">
        <f t="shared" si="17"/>
        <v>44983</v>
      </c>
      <c r="EA5" s="153">
        <f t="shared" si="17"/>
        <v>44984</v>
      </c>
      <c r="EB5" s="153">
        <f t="shared" si="17"/>
        <v>44985</v>
      </c>
      <c r="EC5" s="153">
        <f t="shared" si="17"/>
        <v>44986</v>
      </c>
      <c r="ED5" s="153">
        <f t="shared" si="17"/>
        <v>44987</v>
      </c>
      <c r="EE5" s="153">
        <f t="shared" si="17"/>
        <v>44988</v>
      </c>
      <c r="EF5" s="153">
        <f t="shared" si="17"/>
        <v>44989</v>
      </c>
      <c r="EG5" s="153">
        <f t="shared" si="17"/>
        <v>44990</v>
      </c>
      <c r="EH5" s="153">
        <f t="shared" si="17"/>
        <v>44991</v>
      </c>
      <c r="EI5" s="153">
        <f t="shared" si="17"/>
        <v>44992</v>
      </c>
      <c r="EJ5" s="153">
        <f t="shared" si="17"/>
        <v>44993</v>
      </c>
      <c r="EK5" s="153">
        <f t="shared" si="17"/>
        <v>44994</v>
      </c>
      <c r="EL5" s="153">
        <f t="shared" si="17"/>
        <v>44995</v>
      </c>
      <c r="EM5" s="153">
        <f t="shared" si="17"/>
        <v>44996</v>
      </c>
      <c r="EN5" s="153">
        <f t="shared" si="17"/>
        <v>44997</v>
      </c>
      <c r="EO5" s="153">
        <f t="shared" si="17"/>
        <v>44998</v>
      </c>
      <c r="EP5" s="153">
        <f t="shared" si="17"/>
        <v>44999</v>
      </c>
      <c r="EQ5" s="153">
        <f t="shared" si="17"/>
        <v>45000</v>
      </c>
      <c r="ER5" s="153">
        <f t="shared" si="17"/>
        <v>45001</v>
      </c>
      <c r="ES5" s="153">
        <f t="shared" si="17"/>
        <v>45002</v>
      </c>
      <c r="ET5" s="153">
        <f t="shared" si="17"/>
        <v>45003</v>
      </c>
      <c r="EU5" s="153">
        <f t="shared" si="17"/>
        <v>45004</v>
      </c>
      <c r="EV5" s="153">
        <f t="shared" si="17"/>
        <v>45005</v>
      </c>
      <c r="EW5" s="153">
        <f t="shared" si="17"/>
        <v>45006</v>
      </c>
      <c r="EX5" s="153">
        <f t="shared" si="17"/>
        <v>45007</v>
      </c>
      <c r="EY5" s="153">
        <f t="shared" si="17"/>
        <v>45008</v>
      </c>
      <c r="EZ5" s="153">
        <f t="shared" ref="EZ5:HK5" si="18">EZ6</f>
        <v>45009</v>
      </c>
      <c r="FA5" s="153">
        <f t="shared" si="18"/>
        <v>45010</v>
      </c>
      <c r="FB5" s="153">
        <f t="shared" si="18"/>
        <v>45011</v>
      </c>
      <c r="FC5" s="153">
        <f t="shared" si="18"/>
        <v>45012</v>
      </c>
      <c r="FD5" s="153">
        <f t="shared" si="18"/>
        <v>45013</v>
      </c>
      <c r="FE5" s="153">
        <f t="shared" si="18"/>
        <v>45014</v>
      </c>
      <c r="FF5" s="153">
        <f t="shared" si="18"/>
        <v>45015</v>
      </c>
      <c r="FG5" s="153">
        <f t="shared" si="18"/>
        <v>45016</v>
      </c>
      <c r="FH5" s="153">
        <f t="shared" si="18"/>
        <v>45017</v>
      </c>
      <c r="FI5" s="153">
        <f t="shared" si="18"/>
        <v>45018</v>
      </c>
      <c r="FJ5" s="153">
        <f t="shared" si="18"/>
        <v>45019</v>
      </c>
      <c r="FK5" s="153">
        <f t="shared" si="18"/>
        <v>45020</v>
      </c>
      <c r="FL5" s="153">
        <f t="shared" si="18"/>
        <v>45021</v>
      </c>
      <c r="FM5" s="153">
        <f t="shared" si="18"/>
        <v>45022</v>
      </c>
      <c r="FN5" s="153">
        <f t="shared" si="18"/>
        <v>45023</v>
      </c>
      <c r="FO5" s="153">
        <f t="shared" si="18"/>
        <v>45024</v>
      </c>
      <c r="FP5" s="153">
        <f t="shared" si="18"/>
        <v>45025</v>
      </c>
      <c r="FQ5" s="153">
        <f t="shared" si="18"/>
        <v>45026</v>
      </c>
      <c r="FR5" s="153">
        <f t="shared" si="18"/>
        <v>45027</v>
      </c>
      <c r="FS5" s="153">
        <f t="shared" si="18"/>
        <v>45028</v>
      </c>
      <c r="FT5" s="153">
        <f t="shared" si="18"/>
        <v>45029</v>
      </c>
      <c r="FU5" s="153">
        <f t="shared" si="18"/>
        <v>45030</v>
      </c>
      <c r="FV5" s="153">
        <f t="shared" si="18"/>
        <v>45031</v>
      </c>
      <c r="FW5" s="153">
        <f t="shared" si="18"/>
        <v>45032</v>
      </c>
      <c r="FX5" s="153">
        <f t="shared" si="18"/>
        <v>45033</v>
      </c>
      <c r="FY5" s="153">
        <f t="shared" si="18"/>
        <v>45034</v>
      </c>
      <c r="FZ5" s="153">
        <f t="shared" si="18"/>
        <v>45035</v>
      </c>
      <c r="GA5" s="153">
        <f t="shared" si="18"/>
        <v>45036</v>
      </c>
      <c r="GB5" s="153">
        <f t="shared" si="18"/>
        <v>45037</v>
      </c>
      <c r="GC5" s="153">
        <f t="shared" si="18"/>
        <v>45038</v>
      </c>
      <c r="GD5" s="153">
        <f t="shared" si="18"/>
        <v>45039</v>
      </c>
      <c r="GE5" s="153">
        <f t="shared" si="18"/>
        <v>45040</v>
      </c>
      <c r="GF5" s="153">
        <f t="shared" si="18"/>
        <v>45041</v>
      </c>
      <c r="GG5" s="153">
        <f t="shared" si="18"/>
        <v>45042</v>
      </c>
      <c r="GH5" s="153">
        <f t="shared" si="18"/>
        <v>45043</v>
      </c>
      <c r="GI5" s="153">
        <f t="shared" si="18"/>
        <v>45044</v>
      </c>
      <c r="GJ5" s="153">
        <f t="shared" si="18"/>
        <v>45045</v>
      </c>
      <c r="GK5" s="153">
        <f t="shared" si="18"/>
        <v>45046</v>
      </c>
      <c r="GL5" s="153">
        <f t="shared" si="18"/>
        <v>45047</v>
      </c>
      <c r="GM5" s="153">
        <f t="shared" si="18"/>
        <v>45048</v>
      </c>
      <c r="GN5" s="153">
        <f t="shared" si="18"/>
        <v>45049</v>
      </c>
      <c r="GO5" s="153">
        <f t="shared" si="18"/>
        <v>45050</v>
      </c>
      <c r="GP5" s="153">
        <f t="shared" si="18"/>
        <v>45051</v>
      </c>
      <c r="GQ5" s="153">
        <f t="shared" si="18"/>
        <v>45052</v>
      </c>
      <c r="GR5" s="153">
        <f t="shared" si="18"/>
        <v>45053</v>
      </c>
      <c r="GS5" s="153">
        <f t="shared" si="18"/>
        <v>45054</v>
      </c>
      <c r="GT5" s="153">
        <f t="shared" si="18"/>
        <v>45055</v>
      </c>
      <c r="GU5" s="153">
        <f t="shared" si="18"/>
        <v>45056</v>
      </c>
      <c r="GV5" s="153">
        <f t="shared" si="18"/>
        <v>45057</v>
      </c>
      <c r="GW5" s="153">
        <f t="shared" si="18"/>
        <v>45058</v>
      </c>
      <c r="GX5" s="153">
        <f t="shared" si="18"/>
        <v>45059</v>
      </c>
      <c r="GY5" s="153">
        <f t="shared" si="18"/>
        <v>45060</v>
      </c>
      <c r="GZ5" s="153">
        <f t="shared" si="18"/>
        <v>45061</v>
      </c>
      <c r="HA5" s="153">
        <f t="shared" si="18"/>
        <v>45062</v>
      </c>
      <c r="HB5" s="153">
        <f t="shared" si="18"/>
        <v>45063</v>
      </c>
      <c r="HC5" s="153">
        <f t="shared" si="18"/>
        <v>45064</v>
      </c>
      <c r="HD5" s="153">
        <f t="shared" si="18"/>
        <v>45065</v>
      </c>
      <c r="HE5" s="153">
        <f t="shared" si="18"/>
        <v>45066</v>
      </c>
      <c r="HF5" s="153">
        <f t="shared" si="18"/>
        <v>45067</v>
      </c>
      <c r="HG5" s="153">
        <f t="shared" si="18"/>
        <v>45068</v>
      </c>
      <c r="HH5" s="153">
        <f t="shared" si="18"/>
        <v>45069</v>
      </c>
      <c r="HI5" s="153">
        <f t="shared" si="18"/>
        <v>45070</v>
      </c>
      <c r="HJ5" s="153">
        <f t="shared" si="18"/>
        <v>45071</v>
      </c>
      <c r="HK5" s="153">
        <f t="shared" si="18"/>
        <v>45072</v>
      </c>
      <c r="HL5" s="153">
        <f t="shared" ref="HL5:HR5" si="19">HL6</f>
        <v>45073</v>
      </c>
      <c r="HM5" s="153">
        <f t="shared" si="19"/>
        <v>45074</v>
      </c>
      <c r="HN5" s="153">
        <f t="shared" si="19"/>
        <v>45075</v>
      </c>
      <c r="HO5" s="153">
        <f t="shared" si="19"/>
        <v>45076</v>
      </c>
      <c r="HP5" s="153">
        <f t="shared" si="19"/>
        <v>45077</v>
      </c>
      <c r="HQ5" s="153">
        <f t="shared" si="19"/>
        <v>45078</v>
      </c>
      <c r="HR5" s="153">
        <f t="shared" si="19"/>
        <v>45079</v>
      </c>
      <c r="HS5" s="153">
        <f t="shared" ref="HS5:KD5" si="20">HS6</f>
        <v>45080</v>
      </c>
      <c r="HT5" s="153">
        <f t="shared" si="20"/>
        <v>45081</v>
      </c>
      <c r="HU5" s="153">
        <f t="shared" si="20"/>
        <v>45082</v>
      </c>
      <c r="HV5" s="153">
        <f t="shared" si="20"/>
        <v>45083</v>
      </c>
      <c r="HW5" s="153">
        <f t="shared" si="20"/>
        <v>45084</v>
      </c>
      <c r="HX5" s="153">
        <f t="shared" si="20"/>
        <v>45085</v>
      </c>
      <c r="HY5" s="153">
        <f t="shared" si="20"/>
        <v>45086</v>
      </c>
      <c r="HZ5" s="153">
        <f t="shared" si="20"/>
        <v>45087</v>
      </c>
      <c r="IA5" s="153">
        <f t="shared" si="20"/>
        <v>45088</v>
      </c>
      <c r="IB5" s="153">
        <f t="shared" si="20"/>
        <v>45089</v>
      </c>
      <c r="IC5" s="153">
        <f t="shared" si="20"/>
        <v>45090</v>
      </c>
      <c r="ID5" s="153">
        <f t="shared" si="20"/>
        <v>45091</v>
      </c>
      <c r="IE5" s="153">
        <f t="shared" si="20"/>
        <v>45092</v>
      </c>
      <c r="IF5" s="153">
        <f t="shared" si="20"/>
        <v>45093</v>
      </c>
      <c r="IG5" s="153">
        <f t="shared" si="20"/>
        <v>45094</v>
      </c>
      <c r="IH5" s="153">
        <f t="shared" si="20"/>
        <v>45095</v>
      </c>
      <c r="II5" s="153">
        <f t="shared" si="20"/>
        <v>45096</v>
      </c>
      <c r="IJ5" s="153">
        <f t="shared" si="20"/>
        <v>45097</v>
      </c>
      <c r="IK5" s="153">
        <f t="shared" si="20"/>
        <v>45098</v>
      </c>
      <c r="IL5" s="153">
        <f t="shared" si="20"/>
        <v>45099</v>
      </c>
      <c r="IM5" s="153">
        <f t="shared" si="20"/>
        <v>45100</v>
      </c>
      <c r="IN5" s="153">
        <f t="shared" si="20"/>
        <v>45101</v>
      </c>
      <c r="IO5" s="153">
        <f t="shared" si="20"/>
        <v>45102</v>
      </c>
      <c r="IP5" s="153">
        <f t="shared" si="20"/>
        <v>45103</v>
      </c>
      <c r="IQ5" s="153">
        <f t="shared" si="20"/>
        <v>45104</v>
      </c>
      <c r="IR5" s="153">
        <f t="shared" si="20"/>
        <v>45105</v>
      </c>
      <c r="IS5" s="153">
        <f t="shared" si="20"/>
        <v>45106</v>
      </c>
      <c r="IT5" s="153">
        <f t="shared" si="20"/>
        <v>45107</v>
      </c>
      <c r="IU5" s="153">
        <f t="shared" si="20"/>
        <v>45108</v>
      </c>
      <c r="IV5" s="153">
        <f t="shared" si="20"/>
        <v>45109</v>
      </c>
      <c r="IW5" s="153">
        <f t="shared" si="20"/>
        <v>45110</v>
      </c>
      <c r="IX5" s="153">
        <f t="shared" si="20"/>
        <v>45111</v>
      </c>
      <c r="IY5" s="153">
        <f t="shared" si="20"/>
        <v>45112</v>
      </c>
      <c r="IZ5" s="153">
        <f t="shared" si="20"/>
        <v>45113</v>
      </c>
      <c r="JA5" s="153">
        <f t="shared" si="20"/>
        <v>45114</v>
      </c>
      <c r="JB5" s="153">
        <f t="shared" si="20"/>
        <v>45115</v>
      </c>
      <c r="JC5" s="153">
        <f t="shared" si="20"/>
        <v>45116</v>
      </c>
      <c r="JD5" s="153">
        <f t="shared" si="20"/>
        <v>45117</v>
      </c>
      <c r="JE5" s="153">
        <f t="shared" si="20"/>
        <v>45118</v>
      </c>
      <c r="JF5" s="153">
        <f t="shared" si="20"/>
        <v>45119</v>
      </c>
      <c r="JG5" s="153">
        <f t="shared" si="20"/>
        <v>45120</v>
      </c>
      <c r="JH5" s="153">
        <f t="shared" si="20"/>
        <v>45121</v>
      </c>
      <c r="JI5" s="153">
        <f t="shared" si="20"/>
        <v>45122</v>
      </c>
      <c r="JJ5" s="153">
        <f t="shared" si="20"/>
        <v>45123</v>
      </c>
      <c r="JK5" s="153">
        <f t="shared" si="20"/>
        <v>45124</v>
      </c>
      <c r="JL5" s="153">
        <f t="shared" si="20"/>
        <v>45125</v>
      </c>
      <c r="JM5" s="153">
        <f t="shared" si="20"/>
        <v>45126</v>
      </c>
      <c r="JN5" s="153">
        <f t="shared" si="20"/>
        <v>45127</v>
      </c>
      <c r="JO5" s="153">
        <f t="shared" si="20"/>
        <v>45128</v>
      </c>
      <c r="JP5" s="153">
        <f t="shared" si="20"/>
        <v>45129</v>
      </c>
      <c r="JQ5" s="153">
        <f t="shared" si="20"/>
        <v>45130</v>
      </c>
      <c r="JR5" s="153">
        <f t="shared" si="20"/>
        <v>45131</v>
      </c>
      <c r="JS5" s="153">
        <f t="shared" si="20"/>
        <v>45132</v>
      </c>
      <c r="JT5" s="153">
        <f t="shared" si="20"/>
        <v>45133</v>
      </c>
      <c r="JU5" s="153">
        <f t="shared" si="20"/>
        <v>45134</v>
      </c>
      <c r="JV5" s="153">
        <f t="shared" si="20"/>
        <v>45135</v>
      </c>
      <c r="JW5" s="153">
        <f t="shared" si="20"/>
        <v>45136</v>
      </c>
      <c r="JX5" s="153">
        <f t="shared" si="20"/>
        <v>45137</v>
      </c>
      <c r="JY5" s="153">
        <f t="shared" si="20"/>
        <v>45138</v>
      </c>
      <c r="JZ5" s="153">
        <f t="shared" si="20"/>
        <v>45139</v>
      </c>
      <c r="KA5" s="153">
        <f t="shared" si="20"/>
        <v>45140</v>
      </c>
      <c r="KB5" s="153">
        <f t="shared" si="20"/>
        <v>45141</v>
      </c>
      <c r="KC5" s="153">
        <f t="shared" si="20"/>
        <v>45142</v>
      </c>
      <c r="KD5" s="153">
        <f t="shared" si="20"/>
        <v>45143</v>
      </c>
      <c r="KE5" s="153">
        <f t="shared" ref="KE5:MP5" si="21">KE6</f>
        <v>45144</v>
      </c>
      <c r="KF5" s="153">
        <f t="shared" si="21"/>
        <v>45145</v>
      </c>
      <c r="KG5" s="153">
        <f t="shared" si="21"/>
        <v>45146</v>
      </c>
      <c r="KH5" s="153">
        <f t="shared" si="21"/>
        <v>45147</v>
      </c>
      <c r="KI5" s="153">
        <f t="shared" si="21"/>
        <v>45148</v>
      </c>
      <c r="KJ5" s="153">
        <f t="shared" si="21"/>
        <v>45149</v>
      </c>
      <c r="KK5" s="153">
        <f t="shared" si="21"/>
        <v>45150</v>
      </c>
      <c r="KL5" s="153">
        <f t="shared" si="21"/>
        <v>45151</v>
      </c>
      <c r="KM5" s="153">
        <f t="shared" si="21"/>
        <v>45152</v>
      </c>
      <c r="KN5" s="153">
        <f t="shared" si="21"/>
        <v>45153</v>
      </c>
      <c r="KO5" s="153">
        <f t="shared" si="21"/>
        <v>45154</v>
      </c>
      <c r="KP5" s="153">
        <f t="shared" si="21"/>
        <v>45155</v>
      </c>
      <c r="KQ5" s="153">
        <f t="shared" si="21"/>
        <v>45156</v>
      </c>
      <c r="KR5" s="153">
        <f t="shared" si="21"/>
        <v>45157</v>
      </c>
      <c r="KS5" s="153">
        <f t="shared" si="21"/>
        <v>45158</v>
      </c>
      <c r="KT5" s="153">
        <f t="shared" si="21"/>
        <v>45159</v>
      </c>
      <c r="KU5" s="153">
        <f t="shared" si="21"/>
        <v>45160</v>
      </c>
      <c r="KV5" s="153">
        <f t="shared" si="21"/>
        <v>45161</v>
      </c>
      <c r="KW5" s="153">
        <f t="shared" si="21"/>
        <v>45162</v>
      </c>
      <c r="KX5" s="153">
        <f t="shared" si="21"/>
        <v>45163</v>
      </c>
      <c r="KY5" s="153">
        <f t="shared" si="21"/>
        <v>45164</v>
      </c>
      <c r="KZ5" s="153">
        <f t="shared" si="21"/>
        <v>45165</v>
      </c>
      <c r="LA5" s="153">
        <f t="shared" si="21"/>
        <v>45166</v>
      </c>
      <c r="LB5" s="153">
        <f t="shared" si="21"/>
        <v>45167</v>
      </c>
      <c r="LC5" s="153">
        <f t="shared" si="21"/>
        <v>45168</v>
      </c>
      <c r="LD5" s="153">
        <f t="shared" si="21"/>
        <v>45169</v>
      </c>
      <c r="LE5" s="153">
        <f t="shared" si="21"/>
        <v>45170</v>
      </c>
      <c r="LF5" s="153">
        <f t="shared" si="21"/>
        <v>45171</v>
      </c>
      <c r="LG5" s="153">
        <f t="shared" si="21"/>
        <v>45172</v>
      </c>
      <c r="LH5" s="153">
        <f t="shared" si="21"/>
        <v>45173</v>
      </c>
      <c r="LI5" s="153">
        <f t="shared" si="21"/>
        <v>45174</v>
      </c>
      <c r="LJ5" s="153">
        <f t="shared" si="21"/>
        <v>45175</v>
      </c>
      <c r="LK5" s="153">
        <f t="shared" si="21"/>
        <v>45176</v>
      </c>
      <c r="LL5" s="153">
        <f t="shared" si="21"/>
        <v>45177</v>
      </c>
      <c r="LM5" s="153">
        <f t="shared" si="21"/>
        <v>45178</v>
      </c>
      <c r="LN5" s="153">
        <f t="shared" si="21"/>
        <v>45179</v>
      </c>
      <c r="LO5" s="153">
        <f t="shared" si="21"/>
        <v>45180</v>
      </c>
      <c r="LP5" s="153">
        <f t="shared" si="21"/>
        <v>45181</v>
      </c>
      <c r="LQ5" s="153">
        <f t="shared" si="21"/>
        <v>45182</v>
      </c>
      <c r="LR5" s="153">
        <f t="shared" si="21"/>
        <v>45183</v>
      </c>
      <c r="LS5" s="153">
        <f t="shared" si="21"/>
        <v>45184</v>
      </c>
      <c r="LT5" s="153">
        <f t="shared" si="21"/>
        <v>45185</v>
      </c>
      <c r="LU5" s="153">
        <f t="shared" si="21"/>
        <v>45186</v>
      </c>
      <c r="LV5" s="153">
        <f t="shared" si="21"/>
        <v>45187</v>
      </c>
      <c r="LW5" s="153">
        <f t="shared" si="21"/>
        <v>45188</v>
      </c>
      <c r="LX5" s="153">
        <f t="shared" si="21"/>
        <v>45189</v>
      </c>
      <c r="LY5" s="153">
        <f t="shared" si="21"/>
        <v>45190</v>
      </c>
      <c r="LZ5" s="153">
        <f t="shared" si="21"/>
        <v>45191</v>
      </c>
      <c r="MA5" s="153">
        <f t="shared" si="21"/>
        <v>45192</v>
      </c>
      <c r="MB5" s="153">
        <f t="shared" si="21"/>
        <v>45193</v>
      </c>
      <c r="MC5" s="153">
        <f t="shared" si="21"/>
        <v>45194</v>
      </c>
      <c r="MD5" s="153">
        <f t="shared" si="21"/>
        <v>45195</v>
      </c>
      <c r="ME5" s="153">
        <f t="shared" si="21"/>
        <v>45196</v>
      </c>
      <c r="MF5" s="153">
        <f t="shared" si="21"/>
        <v>45197</v>
      </c>
      <c r="MG5" s="153">
        <f t="shared" si="21"/>
        <v>45198</v>
      </c>
      <c r="MH5" s="153">
        <f t="shared" si="21"/>
        <v>45199</v>
      </c>
      <c r="MI5" s="153">
        <f t="shared" si="21"/>
        <v>45200</v>
      </c>
      <c r="MJ5" s="153">
        <f t="shared" si="21"/>
        <v>45201</v>
      </c>
      <c r="MK5" s="153">
        <f t="shared" si="21"/>
        <v>45202</v>
      </c>
      <c r="ML5" s="153">
        <f t="shared" si="21"/>
        <v>45203</v>
      </c>
      <c r="MM5" s="153">
        <f t="shared" si="21"/>
        <v>45204</v>
      </c>
      <c r="MN5" s="153">
        <f t="shared" si="21"/>
        <v>45205</v>
      </c>
      <c r="MO5" s="153">
        <f t="shared" si="21"/>
        <v>45206</v>
      </c>
      <c r="MP5" s="153">
        <f t="shared" si="21"/>
        <v>45207</v>
      </c>
      <c r="MQ5" s="153">
        <f t="shared" ref="MQ5:NN5" si="22">MQ6</f>
        <v>45208</v>
      </c>
      <c r="MR5" s="153">
        <f t="shared" si="22"/>
        <v>45209</v>
      </c>
      <c r="MS5" s="153">
        <f t="shared" si="22"/>
        <v>45210</v>
      </c>
      <c r="MT5" s="153">
        <f t="shared" si="22"/>
        <v>45211</v>
      </c>
      <c r="MU5" s="153">
        <f t="shared" si="22"/>
        <v>45212</v>
      </c>
      <c r="MV5" s="153">
        <f t="shared" si="22"/>
        <v>45213</v>
      </c>
      <c r="MW5" s="153">
        <f t="shared" si="22"/>
        <v>45214</v>
      </c>
      <c r="MX5" s="153">
        <f t="shared" si="22"/>
        <v>45215</v>
      </c>
      <c r="MY5" s="153">
        <f t="shared" si="22"/>
        <v>45216</v>
      </c>
      <c r="MZ5" s="153">
        <f t="shared" si="22"/>
        <v>45217</v>
      </c>
      <c r="NA5" s="153">
        <f t="shared" si="22"/>
        <v>45218</v>
      </c>
      <c r="NB5" s="153">
        <f t="shared" si="22"/>
        <v>45219</v>
      </c>
      <c r="NC5" s="153">
        <f t="shared" si="22"/>
        <v>45220</v>
      </c>
      <c r="ND5" s="153">
        <f t="shared" si="22"/>
        <v>45221</v>
      </c>
      <c r="NE5" s="153">
        <f t="shared" si="22"/>
        <v>45222</v>
      </c>
      <c r="NF5" s="153">
        <f t="shared" si="22"/>
        <v>45223</v>
      </c>
      <c r="NG5" s="153">
        <f t="shared" si="22"/>
        <v>45224</v>
      </c>
      <c r="NH5" s="153">
        <f t="shared" si="22"/>
        <v>45225</v>
      </c>
      <c r="NI5" s="153">
        <f t="shared" si="22"/>
        <v>45226</v>
      </c>
      <c r="NJ5" s="153">
        <f t="shared" si="22"/>
        <v>45227</v>
      </c>
      <c r="NK5" s="153">
        <f t="shared" si="22"/>
        <v>45228</v>
      </c>
      <c r="NL5" s="153">
        <f t="shared" si="22"/>
        <v>45229</v>
      </c>
      <c r="NM5" s="153">
        <f t="shared" si="22"/>
        <v>45230</v>
      </c>
      <c r="NN5" s="153">
        <f t="shared" si="22"/>
        <v>45231</v>
      </c>
    </row>
    <row r="6" spans="1:378" customFormat="1">
      <c r="A6" s="6"/>
      <c r="B6" s="7"/>
      <c r="C6" s="54"/>
      <c r="D6" s="55" t="s">
        <v>67</v>
      </c>
      <c r="E6" s="132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幼11 保12 認定24 小142 中57 義務0 高12 支1 専1 各0 大0 児0 認外2 他1 （計263）</v>
      </c>
      <c r="F6" s="56"/>
      <c r="G6" s="105"/>
      <c r="H6" s="57"/>
      <c r="I6" s="84"/>
      <c r="J6" s="92" t="s">
        <v>69</v>
      </c>
      <c r="K6" s="93"/>
      <c r="L6" s="94"/>
      <c r="M6" s="156">
        <v>44866</v>
      </c>
      <c r="N6" s="82">
        <f>M6+1</f>
        <v>44867</v>
      </c>
      <c r="O6" s="82">
        <f t="shared" ref="O6:BZ6" si="23">N6+1</f>
        <v>44868</v>
      </c>
      <c r="P6" s="82">
        <f t="shared" si="23"/>
        <v>44869</v>
      </c>
      <c r="Q6" s="82">
        <f t="shared" si="23"/>
        <v>44870</v>
      </c>
      <c r="R6" s="82">
        <f t="shared" si="23"/>
        <v>44871</v>
      </c>
      <c r="S6" s="82">
        <f t="shared" si="23"/>
        <v>44872</v>
      </c>
      <c r="T6" s="82">
        <f t="shared" si="23"/>
        <v>44873</v>
      </c>
      <c r="U6" s="82">
        <f t="shared" si="23"/>
        <v>44874</v>
      </c>
      <c r="V6" s="82">
        <f t="shared" si="23"/>
        <v>44875</v>
      </c>
      <c r="W6" s="82">
        <f t="shared" si="23"/>
        <v>44876</v>
      </c>
      <c r="X6" s="82">
        <f t="shared" si="23"/>
        <v>44877</v>
      </c>
      <c r="Y6" s="82">
        <f t="shared" si="23"/>
        <v>44878</v>
      </c>
      <c r="Z6" s="82">
        <f t="shared" si="23"/>
        <v>44879</v>
      </c>
      <c r="AA6" s="82">
        <f t="shared" si="23"/>
        <v>44880</v>
      </c>
      <c r="AB6" s="82">
        <f t="shared" si="23"/>
        <v>44881</v>
      </c>
      <c r="AC6" s="82">
        <f t="shared" si="23"/>
        <v>44882</v>
      </c>
      <c r="AD6" s="82">
        <f t="shared" si="23"/>
        <v>44883</v>
      </c>
      <c r="AE6" s="82">
        <f t="shared" si="23"/>
        <v>44884</v>
      </c>
      <c r="AF6" s="82">
        <f t="shared" si="23"/>
        <v>44885</v>
      </c>
      <c r="AG6" s="82">
        <f t="shared" si="23"/>
        <v>44886</v>
      </c>
      <c r="AH6" s="82">
        <f t="shared" si="23"/>
        <v>44887</v>
      </c>
      <c r="AI6" s="82">
        <f t="shared" si="23"/>
        <v>44888</v>
      </c>
      <c r="AJ6" s="82">
        <f t="shared" si="23"/>
        <v>44889</v>
      </c>
      <c r="AK6" s="82">
        <f t="shared" si="23"/>
        <v>44890</v>
      </c>
      <c r="AL6" s="82">
        <f t="shared" si="23"/>
        <v>44891</v>
      </c>
      <c r="AM6" s="82">
        <f t="shared" si="23"/>
        <v>44892</v>
      </c>
      <c r="AN6" s="82">
        <f t="shared" si="23"/>
        <v>44893</v>
      </c>
      <c r="AO6" s="82">
        <f t="shared" si="23"/>
        <v>44894</v>
      </c>
      <c r="AP6" s="82">
        <f t="shared" si="23"/>
        <v>44895</v>
      </c>
      <c r="AQ6" s="82">
        <f t="shared" si="23"/>
        <v>44896</v>
      </c>
      <c r="AR6" s="82">
        <f t="shared" si="23"/>
        <v>44897</v>
      </c>
      <c r="AS6" s="82">
        <f t="shared" si="23"/>
        <v>44898</v>
      </c>
      <c r="AT6" s="82">
        <f t="shared" si="23"/>
        <v>44899</v>
      </c>
      <c r="AU6" s="82">
        <f t="shared" si="23"/>
        <v>44900</v>
      </c>
      <c r="AV6" s="82">
        <f t="shared" si="23"/>
        <v>44901</v>
      </c>
      <c r="AW6" s="82">
        <f t="shared" si="23"/>
        <v>44902</v>
      </c>
      <c r="AX6" s="82">
        <f t="shared" si="23"/>
        <v>44903</v>
      </c>
      <c r="AY6" s="82">
        <f t="shared" si="23"/>
        <v>44904</v>
      </c>
      <c r="AZ6" s="82">
        <f t="shared" si="23"/>
        <v>44905</v>
      </c>
      <c r="BA6" s="82">
        <f t="shared" si="23"/>
        <v>44906</v>
      </c>
      <c r="BB6" s="82">
        <f t="shared" si="23"/>
        <v>44907</v>
      </c>
      <c r="BC6" s="82">
        <f t="shared" si="23"/>
        <v>44908</v>
      </c>
      <c r="BD6" s="82">
        <f t="shared" si="23"/>
        <v>44909</v>
      </c>
      <c r="BE6" s="82">
        <f t="shared" si="23"/>
        <v>44910</v>
      </c>
      <c r="BF6" s="82">
        <f t="shared" si="23"/>
        <v>44911</v>
      </c>
      <c r="BG6" s="82">
        <f t="shared" si="23"/>
        <v>44912</v>
      </c>
      <c r="BH6" s="82">
        <f t="shared" si="23"/>
        <v>44913</v>
      </c>
      <c r="BI6" s="82">
        <f t="shared" si="23"/>
        <v>44914</v>
      </c>
      <c r="BJ6" s="82">
        <f t="shared" si="23"/>
        <v>44915</v>
      </c>
      <c r="BK6" s="82">
        <f t="shared" si="23"/>
        <v>44916</v>
      </c>
      <c r="BL6" s="82">
        <f t="shared" si="23"/>
        <v>44917</v>
      </c>
      <c r="BM6" s="82">
        <f t="shared" si="23"/>
        <v>44918</v>
      </c>
      <c r="BN6" s="82">
        <f t="shared" si="23"/>
        <v>44919</v>
      </c>
      <c r="BO6" s="82">
        <f t="shared" si="23"/>
        <v>44920</v>
      </c>
      <c r="BP6" s="82">
        <f t="shared" si="23"/>
        <v>44921</v>
      </c>
      <c r="BQ6" s="82">
        <f t="shared" si="23"/>
        <v>44922</v>
      </c>
      <c r="BR6" s="82">
        <f t="shared" si="23"/>
        <v>44923</v>
      </c>
      <c r="BS6" s="82">
        <f t="shared" si="23"/>
        <v>44924</v>
      </c>
      <c r="BT6" s="82">
        <f t="shared" si="23"/>
        <v>44925</v>
      </c>
      <c r="BU6" s="82">
        <f t="shared" si="23"/>
        <v>44926</v>
      </c>
      <c r="BV6" s="82">
        <f t="shared" si="23"/>
        <v>44927</v>
      </c>
      <c r="BW6" s="82">
        <f t="shared" si="23"/>
        <v>44928</v>
      </c>
      <c r="BX6" s="82">
        <f t="shared" si="23"/>
        <v>44929</v>
      </c>
      <c r="BY6" s="82">
        <f t="shared" si="23"/>
        <v>44930</v>
      </c>
      <c r="BZ6" s="82">
        <f t="shared" si="23"/>
        <v>44931</v>
      </c>
      <c r="CA6" s="82">
        <f t="shared" ref="CA6:EL6" si="24">BZ6+1</f>
        <v>44932</v>
      </c>
      <c r="CB6" s="82">
        <f t="shared" si="24"/>
        <v>44933</v>
      </c>
      <c r="CC6" s="82">
        <f t="shared" si="24"/>
        <v>44934</v>
      </c>
      <c r="CD6" s="82">
        <f t="shared" si="24"/>
        <v>44935</v>
      </c>
      <c r="CE6" s="82">
        <f t="shared" si="24"/>
        <v>44936</v>
      </c>
      <c r="CF6" s="82">
        <f t="shared" si="24"/>
        <v>44937</v>
      </c>
      <c r="CG6" s="82">
        <f t="shared" si="24"/>
        <v>44938</v>
      </c>
      <c r="CH6" s="82">
        <f t="shared" si="24"/>
        <v>44939</v>
      </c>
      <c r="CI6" s="82">
        <f t="shared" si="24"/>
        <v>44940</v>
      </c>
      <c r="CJ6" s="82">
        <f t="shared" si="24"/>
        <v>44941</v>
      </c>
      <c r="CK6" s="82">
        <f t="shared" si="24"/>
        <v>44942</v>
      </c>
      <c r="CL6" s="82">
        <f t="shared" si="24"/>
        <v>44943</v>
      </c>
      <c r="CM6" s="82">
        <f t="shared" si="24"/>
        <v>44944</v>
      </c>
      <c r="CN6" s="82">
        <f t="shared" si="24"/>
        <v>44945</v>
      </c>
      <c r="CO6" s="82">
        <f t="shared" si="24"/>
        <v>44946</v>
      </c>
      <c r="CP6" s="82">
        <f t="shared" si="24"/>
        <v>44947</v>
      </c>
      <c r="CQ6" s="82">
        <f t="shared" si="24"/>
        <v>44948</v>
      </c>
      <c r="CR6" s="82">
        <f t="shared" si="24"/>
        <v>44949</v>
      </c>
      <c r="CS6" s="82">
        <f t="shared" si="24"/>
        <v>44950</v>
      </c>
      <c r="CT6" s="82">
        <f t="shared" si="24"/>
        <v>44951</v>
      </c>
      <c r="CU6" s="82">
        <f t="shared" si="24"/>
        <v>44952</v>
      </c>
      <c r="CV6" s="82">
        <f t="shared" si="24"/>
        <v>44953</v>
      </c>
      <c r="CW6" s="82">
        <f t="shared" si="24"/>
        <v>44954</v>
      </c>
      <c r="CX6" s="82">
        <f t="shared" si="24"/>
        <v>44955</v>
      </c>
      <c r="CY6" s="82">
        <f t="shared" si="24"/>
        <v>44956</v>
      </c>
      <c r="CZ6" s="82">
        <f t="shared" si="24"/>
        <v>44957</v>
      </c>
      <c r="DA6" s="82">
        <f t="shared" si="24"/>
        <v>44958</v>
      </c>
      <c r="DB6" s="82">
        <f t="shared" si="24"/>
        <v>44959</v>
      </c>
      <c r="DC6" s="82">
        <f t="shared" si="24"/>
        <v>44960</v>
      </c>
      <c r="DD6" s="82">
        <f t="shared" si="24"/>
        <v>44961</v>
      </c>
      <c r="DE6" s="82">
        <f t="shared" si="24"/>
        <v>44962</v>
      </c>
      <c r="DF6" s="82">
        <f t="shared" si="24"/>
        <v>44963</v>
      </c>
      <c r="DG6" s="82">
        <f t="shared" si="24"/>
        <v>44964</v>
      </c>
      <c r="DH6" s="82">
        <f t="shared" si="24"/>
        <v>44965</v>
      </c>
      <c r="DI6" s="82">
        <f t="shared" si="24"/>
        <v>44966</v>
      </c>
      <c r="DJ6" s="82">
        <f t="shared" si="24"/>
        <v>44967</v>
      </c>
      <c r="DK6" s="82">
        <f t="shared" si="24"/>
        <v>44968</v>
      </c>
      <c r="DL6" s="82">
        <f t="shared" si="24"/>
        <v>44969</v>
      </c>
      <c r="DM6" s="82">
        <f t="shared" si="24"/>
        <v>44970</v>
      </c>
      <c r="DN6" s="82">
        <f t="shared" si="24"/>
        <v>44971</v>
      </c>
      <c r="DO6" s="82">
        <f t="shared" si="24"/>
        <v>44972</v>
      </c>
      <c r="DP6" s="82">
        <f t="shared" si="24"/>
        <v>44973</v>
      </c>
      <c r="DQ6" s="82">
        <f t="shared" si="24"/>
        <v>44974</v>
      </c>
      <c r="DR6" s="82">
        <f t="shared" si="24"/>
        <v>44975</v>
      </c>
      <c r="DS6" s="82">
        <f t="shared" si="24"/>
        <v>44976</v>
      </c>
      <c r="DT6" s="82">
        <f t="shared" si="24"/>
        <v>44977</v>
      </c>
      <c r="DU6" s="82">
        <f t="shared" si="24"/>
        <v>44978</v>
      </c>
      <c r="DV6" s="82">
        <f t="shared" si="24"/>
        <v>44979</v>
      </c>
      <c r="DW6" s="82">
        <f t="shared" si="24"/>
        <v>44980</v>
      </c>
      <c r="DX6" s="82">
        <f t="shared" si="24"/>
        <v>44981</v>
      </c>
      <c r="DY6" s="82">
        <f t="shared" si="24"/>
        <v>44982</v>
      </c>
      <c r="DZ6" s="82">
        <f t="shared" si="24"/>
        <v>44983</v>
      </c>
      <c r="EA6" s="82">
        <f t="shared" si="24"/>
        <v>44984</v>
      </c>
      <c r="EB6" s="82">
        <f t="shared" si="24"/>
        <v>44985</v>
      </c>
      <c r="EC6" s="82">
        <f t="shared" si="24"/>
        <v>44986</v>
      </c>
      <c r="ED6" s="82">
        <f t="shared" si="24"/>
        <v>44987</v>
      </c>
      <c r="EE6" s="82">
        <f t="shared" si="24"/>
        <v>44988</v>
      </c>
      <c r="EF6" s="82">
        <f t="shared" si="24"/>
        <v>44989</v>
      </c>
      <c r="EG6" s="82">
        <f t="shared" si="24"/>
        <v>44990</v>
      </c>
      <c r="EH6" s="82">
        <f t="shared" si="24"/>
        <v>44991</v>
      </c>
      <c r="EI6" s="82">
        <f t="shared" si="24"/>
        <v>44992</v>
      </c>
      <c r="EJ6" s="82">
        <f t="shared" si="24"/>
        <v>44993</v>
      </c>
      <c r="EK6" s="82">
        <f t="shared" si="24"/>
        <v>44994</v>
      </c>
      <c r="EL6" s="82">
        <f t="shared" si="24"/>
        <v>44995</v>
      </c>
      <c r="EM6" s="82">
        <f t="shared" ref="EM6:GX6" si="25">EL6+1</f>
        <v>44996</v>
      </c>
      <c r="EN6" s="82">
        <f t="shared" si="25"/>
        <v>44997</v>
      </c>
      <c r="EO6" s="82">
        <f t="shared" si="25"/>
        <v>44998</v>
      </c>
      <c r="EP6" s="82">
        <f t="shared" si="25"/>
        <v>44999</v>
      </c>
      <c r="EQ6" s="82">
        <f t="shared" si="25"/>
        <v>45000</v>
      </c>
      <c r="ER6" s="82">
        <f t="shared" si="25"/>
        <v>45001</v>
      </c>
      <c r="ES6" s="82">
        <f t="shared" si="25"/>
        <v>45002</v>
      </c>
      <c r="ET6" s="82">
        <f t="shared" si="25"/>
        <v>45003</v>
      </c>
      <c r="EU6" s="82">
        <f t="shared" si="25"/>
        <v>45004</v>
      </c>
      <c r="EV6" s="82">
        <f t="shared" si="25"/>
        <v>45005</v>
      </c>
      <c r="EW6" s="82">
        <f t="shared" si="25"/>
        <v>45006</v>
      </c>
      <c r="EX6" s="82">
        <f t="shared" si="25"/>
        <v>45007</v>
      </c>
      <c r="EY6" s="82">
        <f t="shared" si="25"/>
        <v>45008</v>
      </c>
      <c r="EZ6" s="82">
        <f t="shared" si="25"/>
        <v>45009</v>
      </c>
      <c r="FA6" s="82">
        <f t="shared" si="25"/>
        <v>45010</v>
      </c>
      <c r="FB6" s="82">
        <f t="shared" si="25"/>
        <v>45011</v>
      </c>
      <c r="FC6" s="82">
        <f t="shared" si="25"/>
        <v>45012</v>
      </c>
      <c r="FD6" s="82">
        <f t="shared" si="25"/>
        <v>45013</v>
      </c>
      <c r="FE6" s="82">
        <f t="shared" si="25"/>
        <v>45014</v>
      </c>
      <c r="FF6" s="82">
        <f t="shared" si="25"/>
        <v>45015</v>
      </c>
      <c r="FG6" s="82">
        <f t="shared" si="25"/>
        <v>45016</v>
      </c>
      <c r="FH6" s="82">
        <f t="shared" si="25"/>
        <v>45017</v>
      </c>
      <c r="FI6" s="82">
        <f t="shared" si="25"/>
        <v>45018</v>
      </c>
      <c r="FJ6" s="82">
        <f t="shared" si="25"/>
        <v>45019</v>
      </c>
      <c r="FK6" s="82">
        <f t="shared" si="25"/>
        <v>45020</v>
      </c>
      <c r="FL6" s="82">
        <f t="shared" si="25"/>
        <v>45021</v>
      </c>
      <c r="FM6" s="82">
        <f t="shared" si="25"/>
        <v>45022</v>
      </c>
      <c r="FN6" s="82">
        <f t="shared" si="25"/>
        <v>45023</v>
      </c>
      <c r="FO6" s="82">
        <f t="shared" si="25"/>
        <v>45024</v>
      </c>
      <c r="FP6" s="82">
        <f t="shared" si="25"/>
        <v>45025</v>
      </c>
      <c r="FQ6" s="82">
        <f t="shared" si="25"/>
        <v>45026</v>
      </c>
      <c r="FR6" s="82">
        <f t="shared" si="25"/>
        <v>45027</v>
      </c>
      <c r="FS6" s="82">
        <f t="shared" si="25"/>
        <v>45028</v>
      </c>
      <c r="FT6" s="82">
        <f t="shared" si="25"/>
        <v>45029</v>
      </c>
      <c r="FU6" s="82">
        <f t="shared" si="25"/>
        <v>45030</v>
      </c>
      <c r="FV6" s="82">
        <f t="shared" si="25"/>
        <v>45031</v>
      </c>
      <c r="FW6" s="82">
        <f t="shared" si="25"/>
        <v>45032</v>
      </c>
      <c r="FX6" s="82">
        <f t="shared" si="25"/>
        <v>45033</v>
      </c>
      <c r="FY6" s="82">
        <f t="shared" si="25"/>
        <v>45034</v>
      </c>
      <c r="FZ6" s="82">
        <f t="shared" si="25"/>
        <v>45035</v>
      </c>
      <c r="GA6" s="82">
        <f t="shared" si="25"/>
        <v>45036</v>
      </c>
      <c r="GB6" s="82">
        <f t="shared" si="25"/>
        <v>45037</v>
      </c>
      <c r="GC6" s="82">
        <f t="shared" si="25"/>
        <v>45038</v>
      </c>
      <c r="GD6" s="82">
        <f t="shared" si="25"/>
        <v>45039</v>
      </c>
      <c r="GE6" s="82">
        <f t="shared" si="25"/>
        <v>45040</v>
      </c>
      <c r="GF6" s="82">
        <f t="shared" si="25"/>
        <v>45041</v>
      </c>
      <c r="GG6" s="82">
        <f t="shared" si="25"/>
        <v>45042</v>
      </c>
      <c r="GH6" s="82">
        <f t="shared" si="25"/>
        <v>45043</v>
      </c>
      <c r="GI6" s="82">
        <f t="shared" si="25"/>
        <v>45044</v>
      </c>
      <c r="GJ6" s="82">
        <f t="shared" si="25"/>
        <v>45045</v>
      </c>
      <c r="GK6" s="82">
        <f t="shared" si="25"/>
        <v>45046</v>
      </c>
      <c r="GL6" s="82">
        <f t="shared" si="25"/>
        <v>45047</v>
      </c>
      <c r="GM6" s="82">
        <f t="shared" si="25"/>
        <v>45048</v>
      </c>
      <c r="GN6" s="82">
        <f t="shared" si="25"/>
        <v>45049</v>
      </c>
      <c r="GO6" s="82">
        <f t="shared" si="25"/>
        <v>45050</v>
      </c>
      <c r="GP6" s="82">
        <f t="shared" si="25"/>
        <v>45051</v>
      </c>
      <c r="GQ6" s="82">
        <f t="shared" si="25"/>
        <v>45052</v>
      </c>
      <c r="GR6" s="82">
        <f t="shared" si="25"/>
        <v>45053</v>
      </c>
      <c r="GS6" s="82">
        <f t="shared" si="25"/>
        <v>45054</v>
      </c>
      <c r="GT6" s="82">
        <f t="shared" si="25"/>
        <v>45055</v>
      </c>
      <c r="GU6" s="82">
        <f t="shared" si="25"/>
        <v>45056</v>
      </c>
      <c r="GV6" s="82">
        <f t="shared" si="25"/>
        <v>45057</v>
      </c>
      <c r="GW6" s="82">
        <f t="shared" si="25"/>
        <v>45058</v>
      </c>
      <c r="GX6" s="82">
        <f t="shared" si="25"/>
        <v>45059</v>
      </c>
      <c r="GY6" s="82">
        <f t="shared" ref="GY6:IT6" si="26">GX6+1</f>
        <v>45060</v>
      </c>
      <c r="GZ6" s="82">
        <f t="shared" si="26"/>
        <v>45061</v>
      </c>
      <c r="HA6" s="82">
        <f t="shared" si="26"/>
        <v>45062</v>
      </c>
      <c r="HB6" s="82">
        <f t="shared" si="26"/>
        <v>45063</v>
      </c>
      <c r="HC6" s="82">
        <f t="shared" si="26"/>
        <v>45064</v>
      </c>
      <c r="HD6" s="82">
        <f t="shared" si="26"/>
        <v>45065</v>
      </c>
      <c r="HE6" s="82">
        <f t="shared" si="26"/>
        <v>45066</v>
      </c>
      <c r="HF6" s="82">
        <f t="shared" si="26"/>
        <v>45067</v>
      </c>
      <c r="HG6" s="82">
        <f t="shared" si="26"/>
        <v>45068</v>
      </c>
      <c r="HH6" s="82">
        <f t="shared" si="26"/>
        <v>45069</v>
      </c>
      <c r="HI6" s="82">
        <f t="shared" si="26"/>
        <v>45070</v>
      </c>
      <c r="HJ6" s="82">
        <f t="shared" si="26"/>
        <v>45071</v>
      </c>
      <c r="HK6" s="82">
        <f t="shared" si="26"/>
        <v>45072</v>
      </c>
      <c r="HL6" s="82">
        <f t="shared" si="26"/>
        <v>45073</v>
      </c>
      <c r="HM6" s="82">
        <f t="shared" si="26"/>
        <v>45074</v>
      </c>
      <c r="HN6" s="82">
        <f t="shared" si="26"/>
        <v>45075</v>
      </c>
      <c r="HO6" s="82">
        <f t="shared" si="26"/>
        <v>45076</v>
      </c>
      <c r="HP6" s="82">
        <f t="shared" si="26"/>
        <v>45077</v>
      </c>
      <c r="HQ6" s="82">
        <f t="shared" si="26"/>
        <v>45078</v>
      </c>
      <c r="HR6" s="82">
        <f t="shared" si="26"/>
        <v>45079</v>
      </c>
      <c r="HS6" s="82">
        <f t="shared" si="26"/>
        <v>45080</v>
      </c>
      <c r="HT6" s="82">
        <f t="shared" si="26"/>
        <v>45081</v>
      </c>
      <c r="HU6" s="82">
        <f t="shared" si="26"/>
        <v>45082</v>
      </c>
      <c r="HV6" s="82">
        <f t="shared" si="26"/>
        <v>45083</v>
      </c>
      <c r="HW6" s="82">
        <f t="shared" si="26"/>
        <v>45084</v>
      </c>
      <c r="HX6" s="82">
        <f t="shared" si="26"/>
        <v>45085</v>
      </c>
      <c r="HY6" s="82">
        <f t="shared" si="26"/>
        <v>45086</v>
      </c>
      <c r="HZ6" s="82">
        <f t="shared" si="26"/>
        <v>45087</v>
      </c>
      <c r="IA6" s="82">
        <f t="shared" si="26"/>
        <v>45088</v>
      </c>
      <c r="IB6" s="82">
        <f t="shared" si="26"/>
        <v>45089</v>
      </c>
      <c r="IC6" s="82">
        <f t="shared" si="26"/>
        <v>45090</v>
      </c>
      <c r="ID6" s="82">
        <f t="shared" si="26"/>
        <v>45091</v>
      </c>
      <c r="IE6" s="82">
        <f t="shared" si="26"/>
        <v>45092</v>
      </c>
      <c r="IF6" s="82">
        <f t="shared" si="26"/>
        <v>45093</v>
      </c>
      <c r="IG6" s="82">
        <f t="shared" si="26"/>
        <v>45094</v>
      </c>
      <c r="IH6" s="82">
        <f t="shared" si="26"/>
        <v>45095</v>
      </c>
      <c r="II6" s="82">
        <f t="shared" si="26"/>
        <v>45096</v>
      </c>
      <c r="IJ6" s="82">
        <f t="shared" si="26"/>
        <v>45097</v>
      </c>
      <c r="IK6" s="82">
        <f t="shared" si="26"/>
        <v>45098</v>
      </c>
      <c r="IL6" s="82">
        <f t="shared" si="26"/>
        <v>45099</v>
      </c>
      <c r="IM6" s="82">
        <f t="shared" si="26"/>
        <v>45100</v>
      </c>
      <c r="IN6" s="82">
        <f t="shared" si="26"/>
        <v>45101</v>
      </c>
      <c r="IO6" s="82">
        <f t="shared" si="26"/>
        <v>45102</v>
      </c>
      <c r="IP6" s="82">
        <f t="shared" si="26"/>
        <v>45103</v>
      </c>
      <c r="IQ6" s="82">
        <f t="shared" si="26"/>
        <v>45104</v>
      </c>
      <c r="IR6" s="82">
        <f t="shared" si="26"/>
        <v>45105</v>
      </c>
      <c r="IS6" s="82">
        <f t="shared" si="26"/>
        <v>45106</v>
      </c>
      <c r="IT6" s="82">
        <f t="shared" si="26"/>
        <v>45107</v>
      </c>
      <c r="IU6" s="82">
        <f t="shared" ref="IU6:JZ6" si="27">IT6+1</f>
        <v>45108</v>
      </c>
      <c r="IV6" s="82">
        <f t="shared" si="27"/>
        <v>45109</v>
      </c>
      <c r="IW6" s="82">
        <f t="shared" si="27"/>
        <v>45110</v>
      </c>
      <c r="IX6" s="82">
        <f t="shared" si="27"/>
        <v>45111</v>
      </c>
      <c r="IY6" s="82">
        <f t="shared" si="27"/>
        <v>45112</v>
      </c>
      <c r="IZ6" s="82">
        <f t="shared" si="27"/>
        <v>45113</v>
      </c>
      <c r="JA6" s="82">
        <f t="shared" si="27"/>
        <v>45114</v>
      </c>
      <c r="JB6" s="82">
        <f t="shared" si="27"/>
        <v>45115</v>
      </c>
      <c r="JC6" s="82">
        <f t="shared" si="27"/>
        <v>45116</v>
      </c>
      <c r="JD6" s="82">
        <f t="shared" si="27"/>
        <v>45117</v>
      </c>
      <c r="JE6" s="82">
        <f t="shared" si="27"/>
        <v>45118</v>
      </c>
      <c r="JF6" s="82">
        <f t="shared" si="27"/>
        <v>45119</v>
      </c>
      <c r="JG6" s="82">
        <f t="shared" si="27"/>
        <v>45120</v>
      </c>
      <c r="JH6" s="82">
        <f t="shared" si="27"/>
        <v>45121</v>
      </c>
      <c r="JI6" s="82">
        <f t="shared" si="27"/>
        <v>45122</v>
      </c>
      <c r="JJ6" s="82">
        <f t="shared" si="27"/>
        <v>45123</v>
      </c>
      <c r="JK6" s="82">
        <f t="shared" si="27"/>
        <v>45124</v>
      </c>
      <c r="JL6" s="82">
        <f t="shared" si="27"/>
        <v>45125</v>
      </c>
      <c r="JM6" s="82">
        <f t="shared" si="27"/>
        <v>45126</v>
      </c>
      <c r="JN6" s="82">
        <f t="shared" si="27"/>
        <v>45127</v>
      </c>
      <c r="JO6" s="82">
        <f t="shared" si="27"/>
        <v>45128</v>
      </c>
      <c r="JP6" s="82">
        <f t="shared" si="27"/>
        <v>45129</v>
      </c>
      <c r="JQ6" s="82">
        <f t="shared" si="27"/>
        <v>45130</v>
      </c>
      <c r="JR6" s="82">
        <f t="shared" si="27"/>
        <v>45131</v>
      </c>
      <c r="JS6" s="82">
        <f t="shared" si="27"/>
        <v>45132</v>
      </c>
      <c r="JT6" s="82">
        <f t="shared" si="27"/>
        <v>45133</v>
      </c>
      <c r="JU6" s="82">
        <f t="shared" si="27"/>
        <v>45134</v>
      </c>
      <c r="JV6" s="82">
        <f t="shared" si="27"/>
        <v>45135</v>
      </c>
      <c r="JW6" s="82">
        <f t="shared" si="27"/>
        <v>45136</v>
      </c>
      <c r="JX6" s="82">
        <f t="shared" si="27"/>
        <v>45137</v>
      </c>
      <c r="JY6" s="82">
        <f t="shared" si="27"/>
        <v>45138</v>
      </c>
      <c r="JZ6" s="82">
        <f t="shared" si="27"/>
        <v>45139</v>
      </c>
      <c r="KA6" s="82">
        <f t="shared" ref="KA6:LF6" si="28">JZ6+1</f>
        <v>45140</v>
      </c>
      <c r="KB6" s="82">
        <f t="shared" si="28"/>
        <v>45141</v>
      </c>
      <c r="KC6" s="82">
        <f t="shared" si="28"/>
        <v>45142</v>
      </c>
      <c r="KD6" s="82">
        <f t="shared" si="28"/>
        <v>45143</v>
      </c>
      <c r="KE6" s="82">
        <f t="shared" si="28"/>
        <v>45144</v>
      </c>
      <c r="KF6" s="82">
        <f t="shared" si="28"/>
        <v>45145</v>
      </c>
      <c r="KG6" s="82">
        <f t="shared" si="28"/>
        <v>45146</v>
      </c>
      <c r="KH6" s="82">
        <f t="shared" si="28"/>
        <v>45147</v>
      </c>
      <c r="KI6" s="82">
        <f t="shared" si="28"/>
        <v>45148</v>
      </c>
      <c r="KJ6" s="82">
        <f t="shared" si="28"/>
        <v>45149</v>
      </c>
      <c r="KK6" s="82">
        <f t="shared" si="28"/>
        <v>45150</v>
      </c>
      <c r="KL6" s="82">
        <f t="shared" si="28"/>
        <v>45151</v>
      </c>
      <c r="KM6" s="82">
        <f t="shared" si="28"/>
        <v>45152</v>
      </c>
      <c r="KN6" s="82">
        <f t="shared" si="28"/>
        <v>45153</v>
      </c>
      <c r="KO6" s="82">
        <f t="shared" si="28"/>
        <v>45154</v>
      </c>
      <c r="KP6" s="82">
        <f t="shared" si="28"/>
        <v>45155</v>
      </c>
      <c r="KQ6" s="82">
        <f t="shared" si="28"/>
        <v>45156</v>
      </c>
      <c r="KR6" s="82">
        <f t="shared" si="28"/>
        <v>45157</v>
      </c>
      <c r="KS6" s="82">
        <f t="shared" si="28"/>
        <v>45158</v>
      </c>
      <c r="KT6" s="82">
        <f t="shared" si="28"/>
        <v>45159</v>
      </c>
      <c r="KU6" s="82">
        <f t="shared" si="28"/>
        <v>45160</v>
      </c>
      <c r="KV6" s="82">
        <f t="shared" si="28"/>
        <v>45161</v>
      </c>
      <c r="KW6" s="82">
        <f t="shared" si="28"/>
        <v>45162</v>
      </c>
      <c r="KX6" s="82">
        <f t="shared" si="28"/>
        <v>45163</v>
      </c>
      <c r="KY6" s="82">
        <f t="shared" si="28"/>
        <v>45164</v>
      </c>
      <c r="KZ6" s="82">
        <f t="shared" si="28"/>
        <v>45165</v>
      </c>
      <c r="LA6" s="82">
        <f t="shared" si="28"/>
        <v>45166</v>
      </c>
      <c r="LB6" s="82">
        <f t="shared" si="28"/>
        <v>45167</v>
      </c>
      <c r="LC6" s="82">
        <f t="shared" si="28"/>
        <v>45168</v>
      </c>
      <c r="LD6" s="82">
        <f t="shared" si="28"/>
        <v>45169</v>
      </c>
      <c r="LE6" s="82">
        <f t="shared" si="28"/>
        <v>45170</v>
      </c>
      <c r="LF6" s="82">
        <f t="shared" si="28"/>
        <v>45171</v>
      </c>
      <c r="LG6" s="82">
        <f t="shared" ref="LG6:ML6" si="29">LF6+1</f>
        <v>45172</v>
      </c>
      <c r="LH6" s="82">
        <f t="shared" si="29"/>
        <v>45173</v>
      </c>
      <c r="LI6" s="82">
        <f t="shared" si="29"/>
        <v>45174</v>
      </c>
      <c r="LJ6" s="82">
        <f t="shared" si="29"/>
        <v>45175</v>
      </c>
      <c r="LK6" s="82">
        <f t="shared" si="29"/>
        <v>45176</v>
      </c>
      <c r="LL6" s="82">
        <f t="shared" si="29"/>
        <v>45177</v>
      </c>
      <c r="LM6" s="82">
        <f t="shared" si="29"/>
        <v>45178</v>
      </c>
      <c r="LN6" s="82">
        <f t="shared" si="29"/>
        <v>45179</v>
      </c>
      <c r="LO6" s="82">
        <f t="shared" si="29"/>
        <v>45180</v>
      </c>
      <c r="LP6" s="82">
        <f t="shared" si="29"/>
        <v>45181</v>
      </c>
      <c r="LQ6" s="82">
        <f t="shared" si="29"/>
        <v>45182</v>
      </c>
      <c r="LR6" s="82">
        <f t="shared" si="29"/>
        <v>45183</v>
      </c>
      <c r="LS6" s="82">
        <f t="shared" si="29"/>
        <v>45184</v>
      </c>
      <c r="LT6" s="82">
        <f t="shared" si="29"/>
        <v>45185</v>
      </c>
      <c r="LU6" s="82">
        <f t="shared" si="29"/>
        <v>45186</v>
      </c>
      <c r="LV6" s="82">
        <f t="shared" si="29"/>
        <v>45187</v>
      </c>
      <c r="LW6" s="82">
        <f t="shared" si="29"/>
        <v>45188</v>
      </c>
      <c r="LX6" s="82">
        <f t="shared" si="29"/>
        <v>45189</v>
      </c>
      <c r="LY6" s="82">
        <f t="shared" si="29"/>
        <v>45190</v>
      </c>
      <c r="LZ6" s="82">
        <f t="shared" si="29"/>
        <v>45191</v>
      </c>
      <c r="MA6" s="82">
        <f t="shared" si="29"/>
        <v>45192</v>
      </c>
      <c r="MB6" s="82">
        <f t="shared" si="29"/>
        <v>45193</v>
      </c>
      <c r="MC6" s="82">
        <f t="shared" si="29"/>
        <v>45194</v>
      </c>
      <c r="MD6" s="82">
        <f t="shared" si="29"/>
        <v>45195</v>
      </c>
      <c r="ME6" s="82">
        <f t="shared" si="29"/>
        <v>45196</v>
      </c>
      <c r="MF6" s="82">
        <f t="shared" si="29"/>
        <v>45197</v>
      </c>
      <c r="MG6" s="82">
        <f t="shared" si="29"/>
        <v>45198</v>
      </c>
      <c r="MH6" s="82">
        <f t="shared" si="29"/>
        <v>45199</v>
      </c>
      <c r="MI6" s="82">
        <f t="shared" si="29"/>
        <v>45200</v>
      </c>
      <c r="MJ6" s="82">
        <f t="shared" si="29"/>
        <v>45201</v>
      </c>
      <c r="MK6" s="82">
        <f t="shared" si="29"/>
        <v>45202</v>
      </c>
      <c r="ML6" s="82">
        <f t="shared" si="29"/>
        <v>45203</v>
      </c>
      <c r="MM6" s="82">
        <f t="shared" ref="MM6:NN6" si="30">ML6+1</f>
        <v>45204</v>
      </c>
      <c r="MN6" s="82">
        <f t="shared" si="30"/>
        <v>45205</v>
      </c>
      <c r="MO6" s="82">
        <f t="shared" si="30"/>
        <v>45206</v>
      </c>
      <c r="MP6" s="82">
        <f t="shared" si="30"/>
        <v>45207</v>
      </c>
      <c r="MQ6" s="82">
        <f t="shared" si="30"/>
        <v>45208</v>
      </c>
      <c r="MR6" s="82">
        <f t="shared" si="30"/>
        <v>45209</v>
      </c>
      <c r="MS6" s="82">
        <f t="shared" si="30"/>
        <v>45210</v>
      </c>
      <c r="MT6" s="82">
        <f t="shared" si="30"/>
        <v>45211</v>
      </c>
      <c r="MU6" s="82">
        <f t="shared" si="30"/>
        <v>45212</v>
      </c>
      <c r="MV6" s="82">
        <f t="shared" si="30"/>
        <v>45213</v>
      </c>
      <c r="MW6" s="82">
        <f t="shared" si="30"/>
        <v>45214</v>
      </c>
      <c r="MX6" s="82">
        <f t="shared" si="30"/>
        <v>45215</v>
      </c>
      <c r="MY6" s="82">
        <f t="shared" si="30"/>
        <v>45216</v>
      </c>
      <c r="MZ6" s="82">
        <f t="shared" si="30"/>
        <v>45217</v>
      </c>
      <c r="NA6" s="82">
        <f t="shared" si="30"/>
        <v>45218</v>
      </c>
      <c r="NB6" s="82">
        <f t="shared" si="30"/>
        <v>45219</v>
      </c>
      <c r="NC6" s="82">
        <f t="shared" si="30"/>
        <v>45220</v>
      </c>
      <c r="ND6" s="82">
        <f t="shared" si="30"/>
        <v>45221</v>
      </c>
      <c r="NE6" s="82">
        <f t="shared" si="30"/>
        <v>45222</v>
      </c>
      <c r="NF6" s="82">
        <f t="shared" si="30"/>
        <v>45223</v>
      </c>
      <c r="NG6" s="82">
        <f t="shared" si="30"/>
        <v>45224</v>
      </c>
      <c r="NH6" s="82">
        <f t="shared" si="30"/>
        <v>45225</v>
      </c>
      <c r="NI6" s="82">
        <f t="shared" si="30"/>
        <v>45226</v>
      </c>
      <c r="NJ6" s="82">
        <f t="shared" si="30"/>
        <v>45227</v>
      </c>
      <c r="NK6" s="82">
        <f t="shared" si="30"/>
        <v>45228</v>
      </c>
      <c r="NL6" s="82">
        <f t="shared" si="30"/>
        <v>45229</v>
      </c>
      <c r="NM6" s="82">
        <f t="shared" si="30"/>
        <v>45230</v>
      </c>
      <c r="NN6" s="82">
        <f t="shared" si="30"/>
        <v>45231</v>
      </c>
    </row>
    <row r="7" spans="1:378" customFormat="1" ht="19.2">
      <c r="A7" s="8"/>
      <c r="B7" s="9"/>
      <c r="C7" s="79"/>
      <c r="D7" s="20"/>
      <c r="E7" s="36"/>
      <c r="F7" s="36"/>
      <c r="G7" s="106"/>
      <c r="H7" s="10"/>
      <c r="I7" s="85"/>
      <c r="J7" s="95" t="s">
        <v>74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>（文化の日）</v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/>
      </c>
      <c r="S7" s="11" t="str">
        <f>IF(ISERROR(HLOOKUP(S6,祝祭日設定!1:2,2,0)),"",HLOOKUP(S6,祝祭日設定!1:2,2,0))</f>
        <v/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/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/>
      </c>
      <c r="AA7" s="11" t="str">
        <f>IF(ISERROR(HLOOKUP(AA6,祝祭日設定!1:2,2,0)),"",HLOOKUP(AA6,祝祭日設定!1:2,2,0))</f>
        <v/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/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>（勤労感謝の日）</v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/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/>
      </c>
      <c r="AU7" s="11" t="str">
        <f>IF(ISERROR(HLOOKUP(AU6,祝祭日設定!1:2,2,0)),"",HLOOKUP(AU6,祝祭日設定!1:2,2,0))</f>
        <v/>
      </c>
      <c r="AV7" s="11" t="str">
        <f>IF(ISERROR(HLOOKUP(AV6,祝祭日設定!1:2,2,0)),"",HLOOKUP(AV6,祝祭日設定!1:2,2,0))</f>
        <v/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/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/>
      </c>
      <c r="BO7" s="11" t="str">
        <f>IF(ISERROR(HLOOKUP(BO6,祝祭日設定!1:2,2,0)),"",HLOOKUP(BO6,祝祭日設定!1:2,2,0))</f>
        <v/>
      </c>
      <c r="BP7" s="11" t="str">
        <f>IF(ISERROR(HLOOKUP(BP6,祝祭日設定!1:2,2,0)),"",HLOOKUP(BP6,祝祭日設定!1:2,2,0))</f>
        <v/>
      </c>
      <c r="BQ7" s="11" t="str">
        <f>IF(ISERROR(HLOOKUP(BQ6,祝祭日設定!1:2,2,0)),"",HLOOKUP(BQ6,祝祭日設定!1:2,2,0))</f>
        <v/>
      </c>
      <c r="BR7" s="11" t="str">
        <f>IF(ISERROR(HLOOKUP(BR6,祝祭日設定!1:2,2,0)),"",HLOOKUP(BR6,祝祭日設定!1:2,2,0))</f>
        <v>仕事納め</v>
      </c>
      <c r="BS7" s="11" t="str">
        <f>IF(ISERROR(HLOOKUP(BS6,祝祭日設定!1:2,2,0)),"",HLOOKUP(BS6,祝祭日設定!1:2,2,0))</f>
        <v>（休業日）</v>
      </c>
      <c r="BT7" s="11" t="str">
        <f>IF(ISERROR(HLOOKUP(BT6,祝祭日設定!1:2,2,0)),"",HLOOKUP(BT6,祝祭日設定!1:2,2,0))</f>
        <v>（休業日）</v>
      </c>
      <c r="BU7" s="11" t="str">
        <f>IF(ISERROR(HLOOKUP(BU6,祝祭日設定!1:2,2,0)),"",HLOOKUP(BU6,祝祭日設定!1:2,2,0))</f>
        <v>（休業日）</v>
      </c>
      <c r="BV7" s="11" t="str">
        <f>IF(ISERROR(HLOOKUP(BV6,祝祭日設定!1:2,2,0)),"",HLOOKUP(BV6,祝祭日設定!1:2,2,0))</f>
        <v>（休業日）</v>
      </c>
      <c r="BW7" s="11" t="str">
        <f>IF(ISERROR(HLOOKUP(BW6,祝祭日設定!1:2,2,0)),"",HLOOKUP(BW6,祝祭日設定!1:2,2,0))</f>
        <v>（休業日）</v>
      </c>
      <c r="BX7" s="11" t="str">
        <f>IF(ISERROR(HLOOKUP(BX6,祝祭日設定!1:2,2,0)),"",HLOOKUP(BX6,祝祭日設定!1:2,2,0))</f>
        <v>（休業日）</v>
      </c>
      <c r="BY7" s="11" t="str">
        <f>IF(ISERROR(HLOOKUP(BY6,祝祭日設定!1:2,2,0)),"",HLOOKUP(BY6,祝祭日設定!1:2,2,0))</f>
        <v>仕事始め</v>
      </c>
      <c r="BZ7" s="11" t="str">
        <f>IF(ISERROR(HLOOKUP(BZ6,祝祭日設定!1:2,2,0)),"",HLOOKUP(BZ6,祝祭日設定!1:2,2,0))</f>
        <v/>
      </c>
      <c r="CA7" s="11" t="str">
        <f>IF(ISERROR(HLOOKUP(CA6,祝祭日設定!1:2,2,0)),"",HLOOKUP(CA6,祝祭日設定!1:2,2,0))</f>
        <v/>
      </c>
      <c r="CB7" s="11" t="str">
        <f>IF(ISERROR(HLOOKUP(CB6,祝祭日設定!1:2,2,0)),"",HLOOKUP(CB6,祝祭日設定!1:2,2,0))</f>
        <v/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>（成人の日）</v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/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/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 t="str">
        <f>IF(ISERROR(HLOOKUP(CL6,祝祭日設定!1:2,2,0)),"",HLOOKUP(CL6,祝祭日設定!1:2,2,0))</f>
        <v/>
      </c>
      <c r="CM7" s="11" t="str">
        <f>IF(ISERROR(HLOOKUP(CM6,祝祭日設定!1:2,2,0)),"",HLOOKUP(CM6,祝祭日設定!1:2,2,0))</f>
        <v/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/>
      </c>
      <c r="CP7" s="11" t="str">
        <f>IF(ISERROR(HLOOKUP(CP6,祝祭日設定!1:2,2,0)),"",HLOOKUP(CP6,祝祭日設定!1:2,2,0))</f>
        <v/>
      </c>
      <c r="CQ7" s="11" t="str">
        <f>IF(ISERROR(HLOOKUP(CQ6,祝祭日設定!1:2,2,0)),"",HLOOKUP(CQ6,祝祭日設定!1:2,2,0))</f>
        <v/>
      </c>
      <c r="CR7" s="11" t="str">
        <f>IF(ISERROR(HLOOKUP(CR6,祝祭日設定!1:2,2,0)),"",HLOOKUP(CR6,祝祭日設定!1:2,2,0))</f>
        <v/>
      </c>
      <c r="CS7" s="11" t="str">
        <f>IF(ISERROR(HLOOKUP(CS6,祝祭日設定!1:2,2,0)),"",HLOOKUP(CS6,祝祭日設定!1:2,2,0))</f>
        <v/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 t="str">
        <f>IF(ISERROR(HLOOKUP(CW6,祝祭日設定!1:2,2,0)),"",HLOOKUP(CW6,祝祭日設定!1:2,2,0))</f>
        <v/>
      </c>
      <c r="CX7" s="11" t="str">
        <f>IF(ISERROR(HLOOKUP(CX6,祝祭日設定!1:2,2,0)),"",HLOOKUP(CX6,祝祭日設定!1:2,2,0))</f>
        <v/>
      </c>
      <c r="CY7" s="11" t="str">
        <f>IF(ISERROR(HLOOKUP(CY6,祝祭日設定!1:2,2,0)),"",HLOOKUP(CY6,祝祭日設定!1:2,2,0))</f>
        <v/>
      </c>
      <c r="CZ7" s="11" t="str">
        <f>IF(ISERROR(HLOOKUP(CZ6,祝祭日設定!1:2,2,0)),"",HLOOKUP(CZ6,祝祭日設定!1:2,2,0))</f>
        <v/>
      </c>
      <c r="DA7" s="11" t="str">
        <f>IF(ISERROR(HLOOKUP(DA6,祝祭日設定!1:2,2,0)),"",HLOOKUP(DA6,祝祭日設定!1:2,2,0))</f>
        <v/>
      </c>
      <c r="DB7" s="11" t="str">
        <f>IF(ISERROR(HLOOKUP(DB6,祝祭日設定!1:2,2,0)),"",HLOOKUP(DB6,祝祭日設定!1:2,2,0))</f>
        <v/>
      </c>
      <c r="DC7" s="11" t="str">
        <f>IF(ISERROR(HLOOKUP(DC6,祝祭日設定!1:2,2,0)),"",HLOOKUP(DC6,祝祭日設定!1:2,2,0))</f>
        <v/>
      </c>
      <c r="DD7" s="11" t="str">
        <f>IF(ISERROR(HLOOKUP(DD6,祝祭日設定!1:2,2,0)),"",HLOOKUP(DD6,祝祭日設定!1:2,2,0))</f>
        <v/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/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>（建国記念の日）</v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/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/>
      </c>
      <c r="DR7" s="11" t="str">
        <f>IF(ISERROR(HLOOKUP(DR6,祝祭日設定!1:2,2,0)),"",HLOOKUP(DR6,祝祭日設定!1:2,2,0))</f>
        <v/>
      </c>
      <c r="DS7" s="11" t="str">
        <f>IF(ISERROR(HLOOKUP(DS6,祝祭日設定!1:2,2,0)),"",HLOOKUP(DS6,祝祭日設定!1:2,2,0))</f>
        <v/>
      </c>
      <c r="DT7" s="11" t="str">
        <f>IF(ISERROR(HLOOKUP(DT6,祝祭日設定!1:2,2,0)),"",HLOOKUP(DT6,祝祭日設定!1:2,2,0))</f>
        <v/>
      </c>
      <c r="DU7" s="11" t="str">
        <f>IF(ISERROR(HLOOKUP(DU6,祝祭日設定!1:2,2,0)),"",HLOOKUP(DU6,祝祭日設定!1:2,2,0))</f>
        <v/>
      </c>
      <c r="DV7" s="11" t="str">
        <f>IF(ISERROR(HLOOKUP(DV6,祝祭日設定!1:2,2,0)),"",HLOOKUP(DV6,祝祭日設定!1:2,2,0))</f>
        <v/>
      </c>
      <c r="DW7" s="11" t="str">
        <f>IF(ISERROR(HLOOKUP(DW6,祝祭日設定!1:2,2,0)),"",HLOOKUP(DW6,祝祭日設定!1:2,2,0))</f>
        <v>（天皇誕生日）</v>
      </c>
      <c r="DX7" s="11" t="str">
        <f>IF(ISERROR(HLOOKUP(DX6,祝祭日設定!1:2,2,0)),"",HLOOKUP(DX6,祝祭日設定!1:2,2,0))</f>
        <v/>
      </c>
      <c r="DY7" s="11" t="str">
        <f>IF(ISERROR(HLOOKUP(DY6,祝祭日設定!1:2,2,0)),"",HLOOKUP(DY6,祝祭日設定!1:2,2,0))</f>
        <v/>
      </c>
      <c r="DZ7" s="11" t="str">
        <f>IF(ISERROR(HLOOKUP(DZ6,祝祭日設定!1:2,2,0)),"",HLOOKUP(DZ6,祝祭日設定!1:2,2,0))</f>
        <v/>
      </c>
      <c r="EA7" s="11" t="str">
        <f>IF(ISERROR(HLOOKUP(EA6,祝祭日設定!1:2,2,0)),"",HLOOKUP(EA6,祝祭日設定!1:2,2,0))</f>
        <v/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/>
      </c>
      <c r="EF7" s="11" t="str">
        <f>IF(ISERROR(HLOOKUP(EF6,祝祭日設定!1:2,2,0)),"",HLOOKUP(EF6,祝祭日設定!1:2,2,0))</f>
        <v/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/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/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>（春分の日）</v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/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/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/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/>
      </c>
      <c r="FX7" s="11" t="str">
        <f>IF(ISERROR(HLOOKUP(FX6,祝祭日設定!1:2,2,0)),"",HLOOKUP(FX6,祝祭日設定!1:2,2,0))</f>
        <v/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/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>（昭和の日）</v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/>
      </c>
      <c r="GN7" s="11" t="str">
        <f>IF(ISERROR(HLOOKUP(GN6,祝祭日設定!1:2,2,0)),"",HLOOKUP(GN6,祝祭日設定!1:2,2,0))</f>
        <v>（憲法記念日）</v>
      </c>
      <c r="GO7" s="11" t="str">
        <f>IF(ISERROR(HLOOKUP(GO6,祝祭日設定!1:2,2,0)),"",HLOOKUP(GO6,祝祭日設定!1:2,2,0))</f>
        <v>（みどりの日）</v>
      </c>
      <c r="GP7" s="11" t="str">
        <f>IF(ISERROR(HLOOKUP(GP6,祝祭日設定!1:2,2,0)),"",HLOOKUP(GP6,祝祭日設定!1:2,2,0))</f>
        <v>（こどもの日）</v>
      </c>
      <c r="GQ7" s="11" t="str">
        <f>IF(ISERROR(HLOOKUP(GQ6,祝祭日設定!1:2,2,0)),"",HLOOKUP(GQ6,祝祭日設定!1:2,2,0))</f>
        <v/>
      </c>
      <c r="GR7" s="11" t="str">
        <f>IF(ISERROR(HLOOKUP(GR6,祝祭日設定!1:2,2,0)),"",HLOOKUP(GR6,祝祭日設定!1:2,2,0))</f>
        <v/>
      </c>
      <c r="GS7" s="11" t="str">
        <f>IF(ISERROR(HLOOKUP(GS6,祝祭日設定!1:2,2,0)),"",HLOOKUP(GS6,祝祭日設定!1:2,2,0))</f>
        <v/>
      </c>
      <c r="GT7" s="11" t="str">
        <f>IF(ISERROR(HLOOKUP(GT6,祝祭日設定!1:2,2,0)),"",HLOOKUP(GT6,祝祭日設定!1:2,2,0))</f>
        <v/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/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/>
      </c>
      <c r="HE7" s="11" t="str">
        <f>IF(ISERROR(HLOOKUP(HE6,祝祭日設定!1:2,2,0)),"",HLOOKUP(HE6,祝祭日設定!1:2,2,0))</f>
        <v/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/>
      </c>
      <c r="HI7" s="11" t="str">
        <f>IF(ISERROR(HLOOKUP(HI6,祝祭日設定!1:2,2,0)),"",HLOOKUP(HI6,祝祭日設定!1:2,2,0))</f>
        <v/>
      </c>
      <c r="HJ7" s="11" t="str">
        <f>IF(ISERROR(HLOOKUP(HJ6,祝祭日設定!1:2,2,0)),"",HLOOKUP(HJ6,祝祭日設定!1:2,2,0))</f>
        <v/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/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/>
      </c>
      <c r="HT7" s="11" t="str">
        <f>IF(ISERROR(HLOOKUP(HT6,祝祭日設定!1:2,2,0)),"",HLOOKUP(HT6,祝祭日設定!1:2,2,0))</f>
        <v/>
      </c>
      <c r="HU7" s="11" t="str">
        <f>IF(ISERROR(HLOOKUP(HU6,祝祭日設定!1:2,2,0)),"",HLOOKUP(HU6,祝祭日設定!1:2,2,0))</f>
        <v/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/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/>
      </c>
      <c r="IP7" s="11" t="str">
        <f>IF(ISERROR(HLOOKUP(IP6,祝祭日設定!1:2,2,0)),"",HLOOKUP(IP6,祝祭日設定!1:2,2,0))</f>
        <v/>
      </c>
      <c r="IQ7" s="11" t="str">
        <f>IF(ISERROR(HLOOKUP(IQ6,祝祭日設定!1:2,2,0)),"",HLOOKUP(IQ6,祝祭日設定!1:2,2,0))</f>
        <v/>
      </c>
      <c r="IR7" s="11" t="str">
        <f>IF(ISERROR(HLOOKUP(IR6,祝祭日設定!1:2,2,0)),"",HLOOKUP(IR6,祝祭日設定!1:2,2,0))</f>
        <v/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>（海の日）</v>
      </c>
      <c r="JL7" s="11" t="str">
        <f>IF(ISERROR(HLOOKUP(JL6,祝祭日設定!1:2,2,0)),"",HLOOKUP(JL6,祝祭日設定!1:2,2,0))</f>
        <v/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/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>（山の日）</v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/>
      </c>
      <c r="KN7" s="11" t="str">
        <f>IF(ISERROR(HLOOKUP(KN6,祝祭日設定!1:2,2,0)),"",HLOOKUP(KN6,祝祭日設定!1:2,2,0))</f>
        <v/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/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/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/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/>
      </c>
      <c r="LS7" s="11" t="str">
        <f>IF(ISERROR(HLOOKUP(LS6,祝祭日設定!1:2,2,0)),"",HLOOKUP(LS6,祝祭日設定!1:2,2,0))</f>
        <v/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>（敬老の日）</v>
      </c>
      <c r="LW7" s="11" t="str">
        <f>IF(ISERROR(HLOOKUP(LW6,祝祭日設定!1:2,2,0)),"",HLOOKUP(LW6,祝祭日設定!1:2,2,0))</f>
        <v/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>（秋分の日）</v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/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/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/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>（スポーツの日）</v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/>
      </c>
      <c r="MV7" s="11" t="str">
        <f>IF(ISERROR(HLOOKUP(MV6,祝祭日設定!1:2,2,0)),"",HLOOKUP(MV6,祝祭日設定!1:2,2,0))</f>
        <v/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/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/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/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/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43.2">
      <c r="A8" s="12" t="s">
        <v>5</v>
      </c>
      <c r="B8" s="13" t="s">
        <v>6</v>
      </c>
      <c r="C8" s="80" t="s">
        <v>38</v>
      </c>
      <c r="D8" s="18" t="s">
        <v>10</v>
      </c>
      <c r="E8" s="14" t="s">
        <v>7</v>
      </c>
      <c r="F8" s="14" t="s">
        <v>37</v>
      </c>
      <c r="G8" s="14" t="s">
        <v>36</v>
      </c>
      <c r="H8" s="80" t="s">
        <v>73</v>
      </c>
      <c r="I8" s="86" t="s">
        <v>18</v>
      </c>
      <c r="J8" s="98">
        <f>SUM(J9:J65536)</f>
        <v>72</v>
      </c>
      <c r="K8" s="99">
        <f>SUM(K9:K65536)</f>
        <v>457</v>
      </c>
      <c r="L8" s="100">
        <f>SUM(L9:L65536)</f>
        <v>651</v>
      </c>
      <c r="M8" s="140" t="str">
        <f t="shared" ref="M8:BX8" si="31">"施"&amp; COUNTIF(M9:M65536,"施設*")&amp;" 年"&amp; COUNTIF(M9:M65536,"学年*")&amp;" 級"&amp; COUNTIF(M9:M65536,"*学級*") &amp;"　 　 計"&amp; COUNTA(M9:M65536)-COUNTIF(M9:M65536,0)&amp;"箇所"</f>
        <v>施0 年0 級0　 　 計0箇所</v>
      </c>
      <c r="N8" s="141" t="str">
        <f t="shared" si="31"/>
        <v>施0 年0 級0　 　 計0箇所</v>
      </c>
      <c r="O8" s="141" t="str">
        <f t="shared" si="31"/>
        <v>施0 年0 級0　 　 計0箇所</v>
      </c>
      <c r="P8" s="141" t="str">
        <f t="shared" si="31"/>
        <v>施0 年0 級0　 　 計0箇所</v>
      </c>
      <c r="Q8" s="141" t="str">
        <f t="shared" si="31"/>
        <v>施0 年0 級0　 　 計0箇所</v>
      </c>
      <c r="R8" s="141" t="str">
        <f t="shared" si="31"/>
        <v>施0 年0 級0　 　 計0箇所</v>
      </c>
      <c r="S8" s="141" t="str">
        <f t="shared" si="31"/>
        <v>施0 年0 級0　 　 計0箇所</v>
      </c>
      <c r="T8" s="141" t="str">
        <f t="shared" si="31"/>
        <v>施0 年0 級0　 　 計0箇所</v>
      </c>
      <c r="U8" s="140" t="str">
        <f t="shared" si="31"/>
        <v>施0 年0 級0　 　 計0箇所</v>
      </c>
      <c r="V8" s="141" t="str">
        <f t="shared" si="31"/>
        <v>施0 年0 級0　 　 計0箇所</v>
      </c>
      <c r="W8" s="141" t="str">
        <f t="shared" si="31"/>
        <v>施0 年0 級0　 　 計0箇所</v>
      </c>
      <c r="X8" s="141" t="str">
        <f t="shared" si="31"/>
        <v>施0 年0 級0　 　 計0箇所</v>
      </c>
      <c r="Y8" s="141" t="str">
        <f t="shared" si="31"/>
        <v>施0 年0 級0　 　 計0箇所</v>
      </c>
      <c r="Z8" s="141" t="str">
        <f t="shared" si="31"/>
        <v>施0 年0 級0　 　 計0箇所</v>
      </c>
      <c r="AA8" s="141" t="str">
        <f t="shared" si="31"/>
        <v>施0 年0 級0　 　 計0箇所</v>
      </c>
      <c r="AB8" s="141" t="str">
        <f t="shared" si="31"/>
        <v>施0 年0 級0　 　 計0箇所</v>
      </c>
      <c r="AC8" s="141" t="str">
        <f t="shared" si="31"/>
        <v>施0 年0 級0　 　 計0箇所</v>
      </c>
      <c r="AD8" s="141" t="str">
        <f t="shared" si="31"/>
        <v>施0 年0 級0　 　 計0箇所</v>
      </c>
      <c r="AE8" s="141" t="str">
        <f t="shared" si="31"/>
        <v>施0 年0 級0　 　 計0箇所</v>
      </c>
      <c r="AF8" s="141" t="str">
        <f t="shared" si="31"/>
        <v>施0 年0 級0　 　 計0箇所</v>
      </c>
      <c r="AG8" s="141" t="str">
        <f t="shared" si="31"/>
        <v>施0 年0 級0　 　 計0箇所</v>
      </c>
      <c r="AH8" s="141" t="str">
        <f t="shared" si="31"/>
        <v>施0 年0 級0　 　 計0箇所</v>
      </c>
      <c r="AI8" s="141" t="str">
        <f t="shared" si="31"/>
        <v>施0 年0 級0　 　 計0箇所</v>
      </c>
      <c r="AJ8" s="141" t="str">
        <f t="shared" si="31"/>
        <v>施0 年0 級0　 　 計0箇所</v>
      </c>
      <c r="AK8" s="140" t="str">
        <f t="shared" si="31"/>
        <v>施0 年0 級0　 　 計0箇所</v>
      </c>
      <c r="AL8" s="141" t="str">
        <f t="shared" si="31"/>
        <v>施0 年0 級0　 　 計0箇所</v>
      </c>
      <c r="AM8" s="141" t="str">
        <f t="shared" si="31"/>
        <v>施0 年0 級0　 　 計0箇所</v>
      </c>
      <c r="AN8" s="141" t="str">
        <f t="shared" si="31"/>
        <v>施0 年0 級0　 　 計0箇所</v>
      </c>
      <c r="AO8" s="141" t="str">
        <f t="shared" si="31"/>
        <v>施0 年0 級0　 　 計0箇所</v>
      </c>
      <c r="AP8" s="141" t="str">
        <f t="shared" si="31"/>
        <v>施0 年0 級0　 　 計0箇所</v>
      </c>
      <c r="AQ8" s="141" t="str">
        <f t="shared" si="31"/>
        <v>施0 年0 級0　 　 計0箇所</v>
      </c>
      <c r="AR8" s="141" t="str">
        <f t="shared" si="31"/>
        <v>施0 年0 級0　 　 計0箇所</v>
      </c>
      <c r="AS8" s="141" t="str">
        <f t="shared" si="31"/>
        <v>施0 年0 級0　 　 計0箇所</v>
      </c>
      <c r="AT8" s="141" t="str">
        <f t="shared" si="31"/>
        <v>施0 年0 級0　 　 計0箇所</v>
      </c>
      <c r="AU8" s="141" t="str">
        <f t="shared" si="31"/>
        <v>施0 年0 級0　 　 計0箇所</v>
      </c>
      <c r="AV8" s="141" t="str">
        <f t="shared" si="31"/>
        <v>施0 年0 級1　 　 計1箇所</v>
      </c>
      <c r="AW8" s="141" t="str">
        <f t="shared" si="31"/>
        <v>施0 年0 級1　 　 計1箇所</v>
      </c>
      <c r="AX8" s="141" t="str">
        <f t="shared" si="31"/>
        <v>施0 年0 級1　 　 計1箇所</v>
      </c>
      <c r="AY8" s="141" t="str">
        <f t="shared" si="31"/>
        <v>施0 年0 級2　 　 計2箇所</v>
      </c>
      <c r="AZ8" s="141" t="str">
        <f t="shared" si="31"/>
        <v>施0 年0 級0　 　 計0箇所</v>
      </c>
      <c r="BA8" s="141" t="str">
        <f t="shared" si="31"/>
        <v>施0 年0 級0　 　 計0箇所</v>
      </c>
      <c r="BB8" s="141" t="str">
        <f t="shared" si="31"/>
        <v>施0 年0 級2　 　 計2箇所</v>
      </c>
      <c r="BC8" s="141" t="str">
        <f t="shared" si="31"/>
        <v>施0 年0 級2　 　 計2箇所</v>
      </c>
      <c r="BD8" s="141" t="str">
        <f t="shared" si="31"/>
        <v>施0 年0 級1　 　 計1箇所</v>
      </c>
      <c r="BE8" s="141" t="str">
        <f t="shared" si="31"/>
        <v>施0 年0 級2　 　 計2箇所</v>
      </c>
      <c r="BF8" s="141" t="str">
        <f t="shared" si="31"/>
        <v>施0 年2 級1　 　 計3箇所</v>
      </c>
      <c r="BG8" s="141" t="str">
        <f t="shared" si="31"/>
        <v>施0 年2 級1　 　 計3箇所</v>
      </c>
      <c r="BH8" s="141" t="str">
        <f t="shared" si="31"/>
        <v>施0 年2 級1　 　 計3箇所</v>
      </c>
      <c r="BI8" s="141" t="str">
        <f t="shared" si="31"/>
        <v>施0 年2 級0　 　 計2箇所</v>
      </c>
      <c r="BJ8" s="141" t="str">
        <f t="shared" si="31"/>
        <v>施0 年2 級0　 　 計2箇所</v>
      </c>
      <c r="BK8" s="141" t="str">
        <f t="shared" si="31"/>
        <v>施0 年3 級0　 　 計3箇所</v>
      </c>
      <c r="BL8" s="141" t="str">
        <f t="shared" si="31"/>
        <v>施0 年1 級0　 　 計1箇所</v>
      </c>
      <c r="BM8" s="141" t="str">
        <f t="shared" si="31"/>
        <v>施0 年1 級1　 　 計2箇所</v>
      </c>
      <c r="BN8" s="141" t="str">
        <f t="shared" si="31"/>
        <v>施0 年0 級0　 　 計0箇所</v>
      </c>
      <c r="BO8" s="141" t="str">
        <f t="shared" si="31"/>
        <v>施0 年0 級0　 　 計0箇所</v>
      </c>
      <c r="BP8" s="141" t="str">
        <f t="shared" si="31"/>
        <v>施0 年1 級0　 　 計1箇所</v>
      </c>
      <c r="BQ8" s="141" t="str">
        <f t="shared" si="31"/>
        <v>施0 年1 級0　 　 計1箇所</v>
      </c>
      <c r="BR8" s="141" t="str">
        <f t="shared" si="31"/>
        <v>施0 年0 級0　 　 計0箇所</v>
      </c>
      <c r="BS8" s="141" t="str">
        <f t="shared" si="31"/>
        <v>施0 年0 級0　 　 計0箇所</v>
      </c>
      <c r="BT8" s="141" t="str">
        <f t="shared" si="31"/>
        <v>施0 年0 級0　 　 計0箇所</v>
      </c>
      <c r="BU8" s="141" t="str">
        <f t="shared" si="31"/>
        <v>施0 年0 級0　 　 計0箇所</v>
      </c>
      <c r="BV8" s="141" t="str">
        <f t="shared" si="31"/>
        <v>施0 年0 級0　 　 計0箇所</v>
      </c>
      <c r="BW8" s="141" t="str">
        <f t="shared" si="31"/>
        <v>施0 年0 級0　 　 計0箇所</v>
      </c>
      <c r="BX8" s="141" t="str">
        <f t="shared" si="31"/>
        <v>施0 年0 級0　 　 計0箇所</v>
      </c>
      <c r="BY8" s="141" t="str">
        <f t="shared" ref="BY8:EJ8" si="32">"施"&amp; COUNTIF(BY9:BY65536,"施設*")&amp;" 年"&amp; COUNTIF(BY9:BY65536,"学年*")&amp;" 級"&amp; COUNTIF(BY9:BY65536,"*学級*") &amp;"　 　 計"&amp; COUNTA(BY9:BY65536)-COUNTIF(BY9:BY65536,0)&amp;"箇所"</f>
        <v>施0 年0 級0　 　 計0箇所</v>
      </c>
      <c r="BZ8" s="141" t="str">
        <f t="shared" si="32"/>
        <v>施0 年0 級0　 　 計0箇所</v>
      </c>
      <c r="CA8" s="141" t="str">
        <f t="shared" si="32"/>
        <v>施0 年0 級0　 　 計0箇所</v>
      </c>
      <c r="CB8" s="141" t="str">
        <f t="shared" si="32"/>
        <v>施0 年0 級0　 　 計0箇所</v>
      </c>
      <c r="CC8" s="141" t="str">
        <f t="shared" si="32"/>
        <v>施0 年0 級0　 　 計0箇所</v>
      </c>
      <c r="CD8" s="141" t="str">
        <f t="shared" si="32"/>
        <v>施0 年0 級0　 　 計0箇所</v>
      </c>
      <c r="CE8" s="141" t="str">
        <f t="shared" si="32"/>
        <v>施0 年0 級0　 　 計0箇所</v>
      </c>
      <c r="CF8" s="141" t="str">
        <f t="shared" si="32"/>
        <v>施0 年0 級0　 　 計0箇所</v>
      </c>
      <c r="CG8" s="141" t="str">
        <f t="shared" si="32"/>
        <v>施0 年0 級1　 　 計1箇所</v>
      </c>
      <c r="CH8" s="141" t="str">
        <f t="shared" si="32"/>
        <v>施0 年0 級1　 　 計1箇所</v>
      </c>
      <c r="CI8" s="141" t="str">
        <f t="shared" si="32"/>
        <v>施0 年0 級1　 　 計1箇所</v>
      </c>
      <c r="CJ8" s="141" t="str">
        <f t="shared" si="32"/>
        <v>施0 年0 級1　 　 計1箇所</v>
      </c>
      <c r="CK8" s="141" t="str">
        <f t="shared" si="32"/>
        <v>施0 年0 級1　 　 計1箇所</v>
      </c>
      <c r="CL8" s="141" t="str">
        <f t="shared" si="32"/>
        <v>施0 年0 級3　 　 計3箇所</v>
      </c>
      <c r="CM8" s="141" t="str">
        <f t="shared" si="32"/>
        <v>施0 年0 級3　 　 計3箇所</v>
      </c>
      <c r="CN8" s="141" t="str">
        <f t="shared" si="32"/>
        <v>施0 年0 級2　 　 計2箇所</v>
      </c>
      <c r="CO8" s="141" t="str">
        <f t="shared" si="32"/>
        <v>施0 年0 級2　 　 計2箇所</v>
      </c>
      <c r="CP8" s="141" t="str">
        <f t="shared" si="32"/>
        <v>施0 年0 級1　 　 計1箇所</v>
      </c>
      <c r="CQ8" s="141" t="str">
        <f t="shared" si="32"/>
        <v>施0 年0 級1　 　 計1箇所</v>
      </c>
      <c r="CR8" s="141" t="str">
        <f t="shared" si="32"/>
        <v>施0 年0 級2　 　 計2箇所</v>
      </c>
      <c r="CS8" s="141" t="str">
        <f t="shared" si="32"/>
        <v>施0 年0 級2　 　 計2箇所</v>
      </c>
      <c r="CT8" s="141" t="str">
        <f t="shared" si="32"/>
        <v>施0 年0 級1　 　 計1箇所</v>
      </c>
      <c r="CU8" s="141" t="str">
        <f t="shared" si="32"/>
        <v>施0 年0 級1　 　 計1箇所</v>
      </c>
      <c r="CV8" s="141" t="str">
        <f t="shared" si="32"/>
        <v>施0 年0 級2　 　 計2箇所</v>
      </c>
      <c r="CW8" s="141" t="str">
        <f t="shared" si="32"/>
        <v>施0 年0 級1　 　 計1箇所</v>
      </c>
      <c r="CX8" s="141" t="str">
        <f t="shared" si="32"/>
        <v>施0 年0 級1　 　 計1箇所</v>
      </c>
      <c r="CY8" s="141" t="str">
        <f t="shared" si="32"/>
        <v>施0 年0 級1　 　 計1箇所</v>
      </c>
      <c r="CZ8" s="141" t="str">
        <f t="shared" si="32"/>
        <v>施0 年1 級2　 　 計3箇所</v>
      </c>
      <c r="DA8" s="141" t="str">
        <f t="shared" si="32"/>
        <v>施0 年2 級1　 　 計3箇所</v>
      </c>
      <c r="DB8" s="141" t="str">
        <f t="shared" si="32"/>
        <v>施0 年2 級3　 　 計5箇所</v>
      </c>
      <c r="DC8" s="141" t="str">
        <f t="shared" si="32"/>
        <v>施0 年4 級6　 　 計10箇所</v>
      </c>
      <c r="DD8" s="141" t="str">
        <f t="shared" si="32"/>
        <v>施0 年1 級4　 　 計5箇所</v>
      </c>
      <c r="DE8" s="141" t="str">
        <f t="shared" si="32"/>
        <v>施0 年1 級4　 　 計5箇所</v>
      </c>
      <c r="DF8" s="141" t="str">
        <f t="shared" si="32"/>
        <v>施0 年0 級7　 　 計7箇所</v>
      </c>
      <c r="DG8" s="141" t="str">
        <f t="shared" si="32"/>
        <v>施1 年0 級8　 　 計9箇所</v>
      </c>
      <c r="DH8" s="141" t="str">
        <f t="shared" si="32"/>
        <v>施1 年3 級11　 　 計14箇所</v>
      </c>
      <c r="DI8" s="141" t="str">
        <f t="shared" si="32"/>
        <v>施1 年4 級11　 　 計15箇所</v>
      </c>
      <c r="DJ8" s="141" t="str">
        <f t="shared" si="32"/>
        <v>施1 年4 級12　 　 計16箇所</v>
      </c>
      <c r="DK8" s="141" t="str">
        <f t="shared" si="32"/>
        <v>施0 年3 級6　 　 計8箇所</v>
      </c>
      <c r="DL8" s="141" t="str">
        <f t="shared" si="32"/>
        <v>施0 年3 級6　 　 計8箇所</v>
      </c>
      <c r="DM8" s="141" t="str">
        <f t="shared" si="32"/>
        <v>施1 年10 級16　 　 計24箇所</v>
      </c>
      <c r="DN8" s="141" t="str">
        <f t="shared" si="32"/>
        <v>施2 年13 級28　 　 計39箇所</v>
      </c>
      <c r="DO8" s="141" t="str">
        <f t="shared" si="32"/>
        <v>施1 年11 級27　 　 計37箇所</v>
      </c>
      <c r="DP8" s="141" t="str">
        <f t="shared" si="32"/>
        <v>施1 年9 級26　 　 計34箇所</v>
      </c>
      <c r="DQ8" s="141" t="str">
        <f t="shared" si="32"/>
        <v>施0 年11 級31　 　 計40箇所</v>
      </c>
      <c r="DR8" s="141" t="str">
        <f t="shared" si="32"/>
        <v>施1 年9 級17　 　 計25箇所</v>
      </c>
      <c r="DS8" s="141" t="str">
        <f t="shared" si="32"/>
        <v>施1 年7 級16　 　 計22箇所</v>
      </c>
      <c r="DT8" s="141" t="str">
        <f t="shared" si="32"/>
        <v>施5 年19 級23　 　 計43箇所</v>
      </c>
      <c r="DU8" s="141" t="str">
        <f t="shared" si="32"/>
        <v>施6 年28 級29　 　 計59箇所</v>
      </c>
      <c r="DV8" s="141" t="str">
        <f t="shared" si="32"/>
        <v>施5 年31 級29　 　 計61箇所</v>
      </c>
      <c r="DW8" s="141" t="str">
        <f t="shared" si="32"/>
        <v>施3 年16 級17　 　 計34箇所</v>
      </c>
      <c r="DX8" s="141" t="str">
        <f t="shared" si="32"/>
        <v>施3 年13 級15　 　 計31箇所</v>
      </c>
      <c r="DY8" s="141" t="str">
        <f t="shared" si="32"/>
        <v>施4 年7 級9　 　 計20箇所</v>
      </c>
      <c r="DZ8" s="141" t="str">
        <f t="shared" si="32"/>
        <v>施3 年7 級9　 　 計19箇所</v>
      </c>
      <c r="EA8" s="141" t="str">
        <f t="shared" si="32"/>
        <v>施3 年16 級16　 　 計35箇所</v>
      </c>
      <c r="EB8" s="141" t="str">
        <f t="shared" si="32"/>
        <v>施3 年20 級21　 　 計44箇所</v>
      </c>
      <c r="EC8" s="141" t="str">
        <f t="shared" si="32"/>
        <v>施1 年19 級17　 　 計37箇所</v>
      </c>
      <c r="ED8" s="141" t="str">
        <f t="shared" si="32"/>
        <v>施1 年10 級6　 　 計17箇所</v>
      </c>
      <c r="EE8" s="141" t="str">
        <f t="shared" si="32"/>
        <v>施1 年10 級8　 　 計19箇所</v>
      </c>
      <c r="EF8" s="141" t="str">
        <f t="shared" si="32"/>
        <v>施0 年7 級3　 　 計10箇所</v>
      </c>
      <c r="EG8" s="141" t="str">
        <f t="shared" si="32"/>
        <v>施0 年6 級3　 　 計9箇所</v>
      </c>
      <c r="EH8" s="141" t="str">
        <f t="shared" si="32"/>
        <v>施1 年9 級7　 　 計17箇所</v>
      </c>
      <c r="EI8" s="141" t="str">
        <f t="shared" si="32"/>
        <v>施1 年12 級22　 　 計35箇所</v>
      </c>
      <c r="EJ8" s="141" t="str">
        <f t="shared" si="32"/>
        <v>施1 年9 級23　 　 計33箇所</v>
      </c>
      <c r="EK8" s="141" t="str">
        <f t="shared" ref="EK8:GV8" si="33">"施"&amp; COUNTIF(EK9:EK65536,"施設*")&amp;" 年"&amp; COUNTIF(EK9:EK65536,"学年*")&amp;" 級"&amp; COUNTIF(EK9:EK65536,"*学級*") &amp;"　 　 計"&amp; COUNTA(EK9:EK65536)-COUNTIF(EK9:EK65536,0)&amp;"箇所"</f>
        <v>施1 年7 級13　 　 計21箇所</v>
      </c>
      <c r="EL8" s="141" t="str">
        <f t="shared" si="33"/>
        <v>施2 年7 級9　 　 計18箇所</v>
      </c>
      <c r="EM8" s="141" t="str">
        <f t="shared" si="33"/>
        <v>施1 年3 級4　 　 計8箇所</v>
      </c>
      <c r="EN8" s="141" t="str">
        <f t="shared" si="33"/>
        <v>施1 年4 級4　 　 計9箇所</v>
      </c>
      <c r="EO8" s="141" t="str">
        <f t="shared" si="33"/>
        <v>施1 年4 級5　 　 計10箇所</v>
      </c>
      <c r="EP8" s="141" t="str">
        <f t="shared" si="33"/>
        <v>施2 年7 級5　 　 計14箇所</v>
      </c>
      <c r="EQ8" s="141" t="str">
        <f t="shared" si="33"/>
        <v>施2 年5 級4　 　 計11箇所</v>
      </c>
      <c r="ER8" s="141" t="str">
        <f t="shared" si="33"/>
        <v>施1 年2 級0　 　 計3箇所</v>
      </c>
      <c r="ES8" s="141" t="str">
        <f t="shared" si="33"/>
        <v>施0 年1 級1　 　 計2箇所</v>
      </c>
      <c r="ET8" s="141" t="str">
        <f t="shared" si="33"/>
        <v>施0 年0 級0　 　 計0箇所</v>
      </c>
      <c r="EU8" s="141" t="str">
        <f t="shared" si="33"/>
        <v>施0 年0 級0　 　 計0箇所</v>
      </c>
      <c r="EV8" s="141" t="str">
        <f t="shared" si="33"/>
        <v>施0 年1 級0　 　 計1箇所</v>
      </c>
      <c r="EW8" s="141" t="str">
        <f t="shared" si="33"/>
        <v>施0 年1 級0　 　 計1箇所</v>
      </c>
      <c r="EX8" s="141" t="str">
        <f t="shared" si="33"/>
        <v>施0 年2 級0　 　 計2箇所</v>
      </c>
      <c r="EY8" s="141" t="str">
        <f t="shared" si="33"/>
        <v>施0 年3 級0　 　 計3箇所</v>
      </c>
      <c r="EZ8" s="141" t="str">
        <f t="shared" si="33"/>
        <v>施0 年3 級0　 　 計3箇所</v>
      </c>
      <c r="FA8" s="141" t="str">
        <f t="shared" si="33"/>
        <v>施0 年3 級0　 　 計3箇所</v>
      </c>
      <c r="FB8" s="141" t="str">
        <f t="shared" si="33"/>
        <v>施0 年1 級0　 　 計1箇所</v>
      </c>
      <c r="FC8" s="141" t="str">
        <f t="shared" si="33"/>
        <v>施0 年0 級0　 　 計0箇所</v>
      </c>
      <c r="FD8" s="141" t="str">
        <f t="shared" si="33"/>
        <v>施0 年0 級0　 　 計0箇所</v>
      </c>
      <c r="FE8" s="141" t="str">
        <f t="shared" si="33"/>
        <v>施0 年0 級0　 　 計0箇所</v>
      </c>
      <c r="FF8" s="141" t="str">
        <f t="shared" si="33"/>
        <v>施0 年0 級0　 　 計0箇所</v>
      </c>
      <c r="FG8" s="141" t="str">
        <f t="shared" si="33"/>
        <v>施0 年0 級0　 　 計0箇所</v>
      </c>
      <c r="FH8" s="141" t="str">
        <f t="shared" si="33"/>
        <v>施0 年0 級0　 　 計0箇所</v>
      </c>
      <c r="FI8" s="141" t="str">
        <f t="shared" si="33"/>
        <v>施0 年0 級0　 　 計0箇所</v>
      </c>
      <c r="FJ8" s="141" t="str">
        <f t="shared" si="33"/>
        <v>施0 年0 級0　 　 計0箇所</v>
      </c>
      <c r="FK8" s="141" t="str">
        <f t="shared" si="33"/>
        <v>施0 年0 級0　 　 計0箇所</v>
      </c>
      <c r="FL8" s="141" t="str">
        <f t="shared" si="33"/>
        <v>施0 年0 級0　 　 計0箇所</v>
      </c>
      <c r="FM8" s="141" t="str">
        <f t="shared" si="33"/>
        <v>施0 年0 級0　 　 計0箇所</v>
      </c>
      <c r="FN8" s="141" t="str">
        <f t="shared" si="33"/>
        <v>施0 年0 級0　 　 計0箇所</v>
      </c>
      <c r="FO8" s="141" t="str">
        <f t="shared" si="33"/>
        <v>施0 年0 級0　 　 計0箇所</v>
      </c>
      <c r="FP8" s="141" t="str">
        <f t="shared" si="33"/>
        <v>施0 年0 級0　 　 計0箇所</v>
      </c>
      <c r="FQ8" s="141" t="str">
        <f t="shared" si="33"/>
        <v>施0 年0 級1　 　 計1箇所</v>
      </c>
      <c r="FR8" s="141" t="str">
        <f t="shared" si="33"/>
        <v>施0 年0 級2　 　 計2箇所</v>
      </c>
      <c r="FS8" s="141" t="str">
        <f t="shared" si="33"/>
        <v>施0 年0 級2　 　 計2箇所</v>
      </c>
      <c r="FT8" s="141" t="str">
        <f t="shared" si="33"/>
        <v>施0 年0 級2　 　 計2箇所</v>
      </c>
      <c r="FU8" s="141" t="str">
        <f t="shared" si="33"/>
        <v>施0 年0 級2　 　 計2箇所</v>
      </c>
      <c r="FV8" s="141" t="str">
        <f t="shared" si="33"/>
        <v>施0 年0 級0　 　 計0箇所</v>
      </c>
      <c r="FW8" s="141" t="str">
        <f t="shared" si="33"/>
        <v>施0 年0 級0　 　 計0箇所</v>
      </c>
      <c r="FX8" s="141" t="str">
        <f t="shared" si="33"/>
        <v>施0 年1 級1　 　 計2箇所</v>
      </c>
      <c r="FY8" s="141" t="str">
        <f t="shared" si="33"/>
        <v>施0 年1 級1　 　 計2箇所</v>
      </c>
      <c r="FZ8" s="141" t="str">
        <f t="shared" si="33"/>
        <v>施0 年1 級1　 　 計2箇所</v>
      </c>
      <c r="GA8" s="141" t="str">
        <f t="shared" si="33"/>
        <v>施0 年0 級2　 　 計2箇所</v>
      </c>
      <c r="GB8" s="141" t="str">
        <f t="shared" si="33"/>
        <v>施0 年2 級1　 　 計3箇所</v>
      </c>
      <c r="GC8" s="141" t="str">
        <f t="shared" si="33"/>
        <v>施0 年2 級1　 　 計3箇所</v>
      </c>
      <c r="GD8" s="141" t="str">
        <f t="shared" si="33"/>
        <v>施0 年2 級1　 　 計3箇所</v>
      </c>
      <c r="GE8" s="141" t="str">
        <f t="shared" si="33"/>
        <v>施0 年3 級2　 　 計4箇所</v>
      </c>
      <c r="GF8" s="141" t="str">
        <f t="shared" si="33"/>
        <v>施0 年2 級3　 　 計4箇所</v>
      </c>
      <c r="GG8" s="141" t="str">
        <f t="shared" si="33"/>
        <v>施0 年2 級3　 　 計4箇所</v>
      </c>
      <c r="GH8" s="141" t="str">
        <f t="shared" si="33"/>
        <v>施1 年0 級3　 　 計4箇所</v>
      </c>
      <c r="GI8" s="141" t="str">
        <f t="shared" si="33"/>
        <v>施1 年0 級2　 　 計3箇所</v>
      </c>
      <c r="GJ8" s="141" t="str">
        <f t="shared" si="33"/>
        <v>施0 年0 級1　 　 計1箇所</v>
      </c>
      <c r="GK8" s="141" t="str">
        <f t="shared" si="33"/>
        <v>施0 年0 級0　 　 計0箇所</v>
      </c>
      <c r="GL8" s="141" t="str">
        <f t="shared" si="33"/>
        <v>施0 年1 級1　 　 計2箇所</v>
      </c>
      <c r="GM8" s="141" t="str">
        <f t="shared" si="33"/>
        <v>施0 年1 級1　 　 計2箇所</v>
      </c>
      <c r="GN8" s="141" t="str">
        <f t="shared" si="33"/>
        <v>施0 年1 級0　 　 計1箇所</v>
      </c>
      <c r="GO8" s="141" t="str">
        <f t="shared" si="33"/>
        <v>施0 年0 級0　 　 計0箇所</v>
      </c>
      <c r="GP8" s="141" t="str">
        <f t="shared" si="33"/>
        <v>施0 年0 級0　 　 計0箇所</v>
      </c>
      <c r="GQ8" s="141" t="str">
        <f t="shared" si="33"/>
        <v>施0 年0 級0　 　 計0箇所</v>
      </c>
      <c r="GR8" s="141" t="str">
        <f t="shared" si="33"/>
        <v>施0 年0 級0　 　 計0箇所</v>
      </c>
      <c r="GS8" s="141" t="str">
        <f t="shared" si="33"/>
        <v>施0 年0 級0　 　 計0箇所</v>
      </c>
      <c r="GT8" s="141" t="str">
        <f t="shared" si="33"/>
        <v>施0 年0 級0　 　 計0箇所</v>
      </c>
      <c r="GU8" s="141" t="str">
        <f t="shared" si="33"/>
        <v>施0 年0 級0　 　 計0箇所</v>
      </c>
      <c r="GV8" s="141" t="str">
        <f t="shared" si="33"/>
        <v>施0 年1 級0　 　 計1箇所</v>
      </c>
      <c r="GW8" s="141" t="str">
        <f t="shared" ref="GW8:IT8" si="34">"施"&amp; COUNTIF(GW9:GW65536,"施設*")&amp;" 年"&amp; COUNTIF(GW9:GW65536,"学年*")&amp;" 級"&amp; COUNTIF(GW9:GW65536,"*学級*") &amp;"　 　 計"&amp; COUNTA(GW9:GW65536)-COUNTIF(GW9:GW65536,0)&amp;"箇所"</f>
        <v>施0 年1 級1　 　 計2箇所</v>
      </c>
      <c r="GX8" s="141" t="str">
        <f t="shared" si="34"/>
        <v>施0 年1 級1　 　 計2箇所</v>
      </c>
      <c r="GY8" s="141" t="str">
        <f t="shared" si="34"/>
        <v>施0 年1 級1　 　 計2箇所</v>
      </c>
      <c r="GZ8" s="141" t="str">
        <f t="shared" si="34"/>
        <v>施0 年1 級1　 　 計2箇所</v>
      </c>
      <c r="HA8" s="141" t="str">
        <f t="shared" si="34"/>
        <v>施0 年3 級1　 　 計4箇所</v>
      </c>
      <c r="HB8" s="141" t="str">
        <f t="shared" si="34"/>
        <v>施0 年4 級3　 　 計5箇所</v>
      </c>
      <c r="HC8" s="141" t="str">
        <f t="shared" si="34"/>
        <v>施0 年3 級4　 　 計5箇所</v>
      </c>
      <c r="HD8" s="141" t="str">
        <f t="shared" si="34"/>
        <v>施0 年3 級3　 　 計5箇所</v>
      </c>
      <c r="HE8" s="141" t="str">
        <f t="shared" si="34"/>
        <v>施0 年1 級0　 　 計1箇所</v>
      </c>
      <c r="HF8" s="141" t="str">
        <f t="shared" si="34"/>
        <v>施0 年1 級0　 　 計1箇所</v>
      </c>
      <c r="HG8" s="141" t="str">
        <f t="shared" si="34"/>
        <v>施0 年1 級2　 　 計3箇所</v>
      </c>
      <c r="HH8" s="141" t="str">
        <f t="shared" si="34"/>
        <v>施0 年3 級2　 　 計5箇所</v>
      </c>
      <c r="HI8" s="141" t="str">
        <f t="shared" si="34"/>
        <v>施0 年3 級1　 　 計4箇所</v>
      </c>
      <c r="HJ8" s="141" t="str">
        <f t="shared" si="34"/>
        <v>施2 年2 級1　 　 計5箇所</v>
      </c>
      <c r="HK8" s="141" t="str">
        <f t="shared" si="34"/>
        <v>施2 年1 級1　 　 計4箇所</v>
      </c>
      <c r="HL8" s="141" t="str">
        <f t="shared" si="34"/>
        <v>施1 年0 級0　 　 計1箇所</v>
      </c>
      <c r="HM8" s="141" t="str">
        <f t="shared" si="34"/>
        <v>施1 年0 級0　 　 計1箇所</v>
      </c>
      <c r="HN8" s="141" t="str">
        <f t="shared" si="34"/>
        <v>施1 年0 級0　 　 計1箇所</v>
      </c>
      <c r="HO8" s="141" t="str">
        <f t="shared" si="34"/>
        <v>施0 年0 級0　 　 計0箇所</v>
      </c>
      <c r="HP8" s="141" t="str">
        <f t="shared" si="34"/>
        <v>施0 年0 級0　 　 計0箇所</v>
      </c>
      <c r="HQ8" s="141" t="str">
        <f t="shared" si="34"/>
        <v>施0 年0 級0　 　 計0箇所</v>
      </c>
      <c r="HR8" s="141" t="str">
        <f t="shared" si="34"/>
        <v>施0 年0 級0　 　 計0箇所</v>
      </c>
      <c r="HS8" s="141" t="str">
        <f t="shared" si="34"/>
        <v>施0 年0 級0　 　 計0箇所</v>
      </c>
      <c r="HT8" s="141" t="str">
        <f t="shared" si="34"/>
        <v>施0 年0 級0　 　 計0箇所</v>
      </c>
      <c r="HU8" s="141" t="str">
        <f t="shared" si="34"/>
        <v>施0 年0 級1　 　 計1箇所</v>
      </c>
      <c r="HV8" s="141" t="str">
        <f t="shared" si="34"/>
        <v>施0 年0 級1　 　 計1箇所</v>
      </c>
      <c r="HW8" s="141" t="str">
        <f t="shared" si="34"/>
        <v>施0 年0 級1　 　 計1箇所</v>
      </c>
      <c r="HX8" s="141" t="str">
        <f t="shared" si="34"/>
        <v>施0 年0 級0　 　 計0箇所</v>
      </c>
      <c r="HY8" s="141" t="str">
        <f t="shared" si="34"/>
        <v>施0 年0 級0　 　 計0箇所</v>
      </c>
      <c r="HZ8" s="141" t="str">
        <f t="shared" si="34"/>
        <v>施0 年0 級0　 　 計0箇所</v>
      </c>
      <c r="IA8" s="141" t="str">
        <f t="shared" si="34"/>
        <v>施0 年0 級0　 　 計0箇所</v>
      </c>
      <c r="IB8" s="141" t="str">
        <f t="shared" si="34"/>
        <v>施0 年0 級0　 　 計0箇所</v>
      </c>
      <c r="IC8" s="141" t="str">
        <f t="shared" si="34"/>
        <v>施0 年0 級0　 　 計0箇所</v>
      </c>
      <c r="ID8" s="141" t="str">
        <f t="shared" si="34"/>
        <v>施0 年0 級0　 　 計0箇所</v>
      </c>
      <c r="IE8" s="141" t="str">
        <f t="shared" si="34"/>
        <v>施0 年0 級0　 　 計0箇所</v>
      </c>
      <c r="IF8" s="141" t="str">
        <f t="shared" si="34"/>
        <v>施0 年0 級0　 　 計0箇所</v>
      </c>
      <c r="IG8" s="141" t="str">
        <f t="shared" si="34"/>
        <v>施0 年0 級0　 　 計0箇所</v>
      </c>
      <c r="IH8" s="141" t="str">
        <f t="shared" si="34"/>
        <v>施0 年0 級0　 　 計0箇所</v>
      </c>
      <c r="II8" s="141" t="str">
        <f t="shared" si="34"/>
        <v>施0 年0 級0　 　 計0箇所</v>
      </c>
      <c r="IJ8" s="141" t="str">
        <f t="shared" si="34"/>
        <v>施0 年0 級0　 　 計0箇所</v>
      </c>
      <c r="IK8" s="141" t="str">
        <f t="shared" si="34"/>
        <v>施0 年0 級0　 　 計0箇所</v>
      </c>
      <c r="IL8" s="141" t="str">
        <f t="shared" si="34"/>
        <v>施0 年0 級0　 　 計0箇所</v>
      </c>
      <c r="IM8" s="141" t="str">
        <f t="shared" si="34"/>
        <v>施0 年0 級0　 　 計0箇所</v>
      </c>
      <c r="IN8" s="141" t="str">
        <f t="shared" si="34"/>
        <v>施0 年0 級0　 　 計0箇所</v>
      </c>
      <c r="IO8" s="141" t="str">
        <f t="shared" si="34"/>
        <v>施0 年0 級0　 　 計0箇所</v>
      </c>
      <c r="IP8" s="141" t="str">
        <f t="shared" si="34"/>
        <v>施0 年0 級0　 　 計0箇所</v>
      </c>
      <c r="IQ8" s="141" t="str">
        <f t="shared" si="34"/>
        <v>施0 年0 級0　 　 計0箇所</v>
      </c>
      <c r="IR8" s="141" t="str">
        <f t="shared" si="34"/>
        <v>施0 年0 級0　 　 計0箇所</v>
      </c>
      <c r="IS8" s="141" t="str">
        <f t="shared" si="34"/>
        <v>施0 年0 級0　 　 計0箇所</v>
      </c>
      <c r="IT8" s="141" t="str">
        <f t="shared" si="34"/>
        <v>施0 年0 級0　 　 計0箇所</v>
      </c>
      <c r="IU8" s="141" t="str">
        <f t="shared" ref="IU8:JZ8" si="35">"施"&amp; COUNTIF(IU9:IU65536,"施設*")&amp;" 年"&amp; COUNTIF(IU9:IU65536,"学年*")&amp;" 級"&amp; COUNTIF(IU9:IU65536,"*学級*") &amp;"　 　 計"&amp; COUNTA(IU9:IU65536)-COUNTIF(IU9:IU65536,0)&amp;"箇所"</f>
        <v>施0 年0 級0　 　 計0箇所</v>
      </c>
      <c r="IV8" s="141" t="str">
        <f t="shared" si="35"/>
        <v>施0 年0 級0　 　 計0箇所</v>
      </c>
      <c r="IW8" s="141" t="str">
        <f t="shared" si="35"/>
        <v>施0 年0 級0　 　 計0箇所</v>
      </c>
      <c r="IX8" s="141" t="str">
        <f t="shared" si="35"/>
        <v>施0 年0 級0　 　 計0箇所</v>
      </c>
      <c r="IY8" s="141" t="str">
        <f t="shared" si="35"/>
        <v>施0 年0 級0　 　 計0箇所</v>
      </c>
      <c r="IZ8" s="141" t="str">
        <f t="shared" si="35"/>
        <v>施0 年0 級0　 　 計0箇所</v>
      </c>
      <c r="JA8" s="141" t="str">
        <f t="shared" si="35"/>
        <v>施0 年0 級0　 　 計0箇所</v>
      </c>
      <c r="JB8" s="141" t="str">
        <f t="shared" si="35"/>
        <v>施0 年0 級0　 　 計0箇所</v>
      </c>
      <c r="JC8" s="141" t="str">
        <f t="shared" si="35"/>
        <v>施0 年0 級0　 　 計0箇所</v>
      </c>
      <c r="JD8" s="141" t="str">
        <f t="shared" si="35"/>
        <v>施0 年0 級0　 　 計0箇所</v>
      </c>
      <c r="JE8" s="141" t="str">
        <f t="shared" si="35"/>
        <v>施0 年0 級0　 　 計0箇所</v>
      </c>
      <c r="JF8" s="141" t="str">
        <f t="shared" si="35"/>
        <v>施0 年0 級0　 　 計0箇所</v>
      </c>
      <c r="JG8" s="141" t="str">
        <f t="shared" si="35"/>
        <v>施0 年0 級0　 　 計0箇所</v>
      </c>
      <c r="JH8" s="141" t="str">
        <f t="shared" si="35"/>
        <v>施0 年0 級0　 　 計0箇所</v>
      </c>
      <c r="JI8" s="141" t="str">
        <f t="shared" si="35"/>
        <v>施0 年0 級0　 　 計0箇所</v>
      </c>
      <c r="JJ8" s="141" t="str">
        <f t="shared" si="35"/>
        <v>施0 年0 級0　 　 計0箇所</v>
      </c>
      <c r="JK8" s="141" t="str">
        <f t="shared" si="35"/>
        <v>施0 年0 級0　 　 計0箇所</v>
      </c>
      <c r="JL8" s="141" t="str">
        <f t="shared" si="35"/>
        <v>施0 年0 級0　 　 計0箇所</v>
      </c>
      <c r="JM8" s="141" t="str">
        <f t="shared" si="35"/>
        <v>施0 年0 級0　 　 計0箇所</v>
      </c>
      <c r="JN8" s="141" t="str">
        <f t="shared" si="35"/>
        <v>施0 年0 級0　 　 計0箇所</v>
      </c>
      <c r="JO8" s="141" t="str">
        <f t="shared" si="35"/>
        <v>施0 年0 級0　 　 計0箇所</v>
      </c>
      <c r="JP8" s="141" t="str">
        <f t="shared" si="35"/>
        <v>施0 年0 級0　 　 計0箇所</v>
      </c>
      <c r="JQ8" s="141" t="str">
        <f t="shared" si="35"/>
        <v>施0 年0 級0　 　 計0箇所</v>
      </c>
      <c r="JR8" s="141" t="str">
        <f t="shared" si="35"/>
        <v>施0 年0 級0　 　 計0箇所</v>
      </c>
      <c r="JS8" s="141" t="str">
        <f t="shared" si="35"/>
        <v>施0 年0 級0　 　 計0箇所</v>
      </c>
      <c r="JT8" s="141" t="str">
        <f t="shared" si="35"/>
        <v>施0 年0 級0　 　 計0箇所</v>
      </c>
      <c r="JU8" s="141" t="str">
        <f t="shared" si="35"/>
        <v>施0 年0 級0　 　 計0箇所</v>
      </c>
      <c r="JV8" s="141" t="str">
        <f t="shared" si="35"/>
        <v>施0 年0 級0　 　 計0箇所</v>
      </c>
      <c r="JW8" s="141" t="str">
        <f t="shared" si="35"/>
        <v>施0 年0 級0　 　 計0箇所</v>
      </c>
      <c r="JX8" s="141" t="str">
        <f t="shared" si="35"/>
        <v>施0 年0 級0　 　 計0箇所</v>
      </c>
      <c r="JY8" s="141" t="str">
        <f t="shared" si="35"/>
        <v>施0 年0 級0　 　 計0箇所</v>
      </c>
      <c r="JZ8" s="141" t="str">
        <f t="shared" si="35"/>
        <v>施0 年0 級0　 　 計0箇所</v>
      </c>
      <c r="KA8" s="141" t="str">
        <f t="shared" ref="KA8:LF8" si="36">"施"&amp; COUNTIF(KA9:KA65536,"施設*")&amp;" 年"&amp; COUNTIF(KA9:KA65536,"学年*")&amp;" 級"&amp; COUNTIF(KA9:KA65536,"*学級*") &amp;"　 　 計"&amp; COUNTA(KA9:KA65536)-COUNTIF(KA9:KA65536,0)&amp;"箇所"</f>
        <v>施0 年0 級0　 　 計0箇所</v>
      </c>
      <c r="KB8" s="141" t="str">
        <f t="shared" si="36"/>
        <v>施0 年0 級0　 　 計0箇所</v>
      </c>
      <c r="KC8" s="141" t="str">
        <f t="shared" si="36"/>
        <v>施0 年0 級0　 　 計0箇所</v>
      </c>
      <c r="KD8" s="141" t="str">
        <f t="shared" si="36"/>
        <v>施0 年0 級0　 　 計0箇所</v>
      </c>
      <c r="KE8" s="141" t="str">
        <f t="shared" si="36"/>
        <v>施0 年0 級0　 　 計0箇所</v>
      </c>
      <c r="KF8" s="141" t="str">
        <f t="shared" si="36"/>
        <v>施0 年0 級0　 　 計0箇所</v>
      </c>
      <c r="KG8" s="141" t="str">
        <f t="shared" si="36"/>
        <v>施0 年0 級0　 　 計0箇所</v>
      </c>
      <c r="KH8" s="141" t="str">
        <f t="shared" si="36"/>
        <v>施0 年0 級0　 　 計0箇所</v>
      </c>
      <c r="KI8" s="141" t="str">
        <f t="shared" si="36"/>
        <v>施0 年0 級0　 　 計0箇所</v>
      </c>
      <c r="KJ8" s="141" t="str">
        <f t="shared" si="36"/>
        <v>施0 年0 級0　 　 計0箇所</v>
      </c>
      <c r="KK8" s="141" t="str">
        <f t="shared" si="36"/>
        <v>施0 年0 級0　 　 計0箇所</v>
      </c>
      <c r="KL8" s="141" t="str">
        <f t="shared" si="36"/>
        <v>施0 年0 級0　 　 計0箇所</v>
      </c>
      <c r="KM8" s="141" t="str">
        <f t="shared" si="36"/>
        <v>施0 年0 級0　 　 計0箇所</v>
      </c>
      <c r="KN8" s="141" t="str">
        <f t="shared" si="36"/>
        <v>施0 年0 級0　 　 計0箇所</v>
      </c>
      <c r="KO8" s="141" t="str">
        <f t="shared" si="36"/>
        <v>施0 年0 級0　 　 計0箇所</v>
      </c>
      <c r="KP8" s="141" t="str">
        <f t="shared" si="36"/>
        <v>施0 年0 級0　 　 計0箇所</v>
      </c>
      <c r="KQ8" s="141" t="str">
        <f t="shared" si="36"/>
        <v>施0 年0 級0　 　 計0箇所</v>
      </c>
      <c r="KR8" s="141" t="str">
        <f t="shared" si="36"/>
        <v>施0 年0 級0　 　 計0箇所</v>
      </c>
      <c r="KS8" s="141" t="str">
        <f t="shared" si="36"/>
        <v>施0 年0 級0　 　 計0箇所</v>
      </c>
      <c r="KT8" s="141" t="str">
        <f t="shared" si="36"/>
        <v>施0 年0 級0　 　 計0箇所</v>
      </c>
      <c r="KU8" s="141" t="str">
        <f t="shared" si="36"/>
        <v>施0 年0 級0　 　 計0箇所</v>
      </c>
      <c r="KV8" s="141" t="str">
        <f t="shared" si="36"/>
        <v>施0 年0 級0　 　 計0箇所</v>
      </c>
      <c r="KW8" s="141" t="str">
        <f t="shared" si="36"/>
        <v>施0 年0 級0　 　 計0箇所</v>
      </c>
      <c r="KX8" s="141" t="str">
        <f t="shared" si="36"/>
        <v>施0 年0 級0　 　 計0箇所</v>
      </c>
      <c r="KY8" s="141" t="str">
        <f t="shared" si="36"/>
        <v>施0 年0 級0　 　 計0箇所</v>
      </c>
      <c r="KZ8" s="141" t="str">
        <f t="shared" si="36"/>
        <v>施0 年0 級0　 　 計0箇所</v>
      </c>
      <c r="LA8" s="141" t="str">
        <f t="shared" si="36"/>
        <v>施0 年0 級0　 　 計0箇所</v>
      </c>
      <c r="LB8" s="141" t="str">
        <f t="shared" si="36"/>
        <v>施0 年0 級0　 　 計0箇所</v>
      </c>
      <c r="LC8" s="141" t="str">
        <f t="shared" si="36"/>
        <v>施0 年0 級1　 　 計1箇所</v>
      </c>
      <c r="LD8" s="141" t="str">
        <f t="shared" si="36"/>
        <v>施0 年0 級2　 　 計2箇所</v>
      </c>
      <c r="LE8" s="141" t="str">
        <f t="shared" si="36"/>
        <v>施0 年0 級2　 　 計2箇所</v>
      </c>
      <c r="LF8" s="141" t="str">
        <f t="shared" si="36"/>
        <v>施0 年0 級0　 　 計0箇所</v>
      </c>
      <c r="LG8" s="141" t="str">
        <f t="shared" ref="LG8:ML8" si="37">"施"&amp; COUNTIF(LG9:LG65536,"施設*")&amp;" 年"&amp; COUNTIF(LG9:LG65536,"学年*")&amp;" 級"&amp; COUNTIF(LG9:LG65536,"*学級*") &amp;"　 　 計"&amp; COUNTA(LG9:LG65536)-COUNTIF(LG9:LG65536,0)&amp;"箇所"</f>
        <v>施0 年0 級0　 　 計0箇所</v>
      </c>
      <c r="LH8" s="141" t="str">
        <f t="shared" si="37"/>
        <v>施0 年0 級0　 　 計0箇所</v>
      </c>
      <c r="LI8" s="141" t="str">
        <f t="shared" si="37"/>
        <v>施0 年0 級0　 　 計0箇所</v>
      </c>
      <c r="LJ8" s="141" t="str">
        <f t="shared" si="37"/>
        <v>施0 年0 級0　 　 計0箇所</v>
      </c>
      <c r="LK8" s="141" t="str">
        <f t="shared" si="37"/>
        <v>施0 年0 級0　 　 計0箇所</v>
      </c>
      <c r="LL8" s="141" t="str">
        <f t="shared" si="37"/>
        <v>施0 年0 級0　 　 計0箇所</v>
      </c>
      <c r="LM8" s="141" t="str">
        <f t="shared" si="37"/>
        <v>施0 年0 級0　 　 計0箇所</v>
      </c>
      <c r="LN8" s="141" t="str">
        <f t="shared" si="37"/>
        <v>施0 年0 級0　 　 計0箇所</v>
      </c>
      <c r="LO8" s="141" t="str">
        <f t="shared" si="37"/>
        <v>施0 年0 級0　 　 計0箇所</v>
      </c>
      <c r="LP8" s="141" t="str">
        <f t="shared" si="37"/>
        <v>施0 年0 級0　 　 計0箇所</v>
      </c>
      <c r="LQ8" s="141" t="str">
        <f t="shared" si="37"/>
        <v>施0 年0 級0　 　 計0箇所</v>
      </c>
      <c r="LR8" s="141" t="str">
        <f t="shared" si="37"/>
        <v>施0 年0 級0　 　 計0箇所</v>
      </c>
      <c r="LS8" s="141" t="str">
        <f t="shared" si="37"/>
        <v>施0 年0 級0　 　 計0箇所</v>
      </c>
      <c r="LT8" s="141" t="str">
        <f t="shared" si="37"/>
        <v>施0 年0 級0　 　 計0箇所</v>
      </c>
      <c r="LU8" s="141" t="str">
        <f t="shared" si="37"/>
        <v>施0 年0 級0　 　 計0箇所</v>
      </c>
      <c r="LV8" s="141" t="str">
        <f t="shared" si="37"/>
        <v>施0 年0 級0　 　 計0箇所</v>
      </c>
      <c r="LW8" s="141" t="str">
        <f t="shared" si="37"/>
        <v>施0 年0 級0　 　 計0箇所</v>
      </c>
      <c r="LX8" s="141" t="str">
        <f t="shared" si="37"/>
        <v>施0 年0 級0　 　 計0箇所</v>
      </c>
      <c r="LY8" s="141" t="str">
        <f t="shared" si="37"/>
        <v>施0 年0 級0　 　 計0箇所</v>
      </c>
      <c r="LZ8" s="141" t="str">
        <f t="shared" si="37"/>
        <v>施0 年0 級0　 　 計0箇所</v>
      </c>
      <c r="MA8" s="141" t="str">
        <f t="shared" si="37"/>
        <v>施0 年0 級0　 　 計0箇所</v>
      </c>
      <c r="MB8" s="141" t="str">
        <f t="shared" si="37"/>
        <v>施0 年0 級0　 　 計0箇所</v>
      </c>
      <c r="MC8" s="141" t="str">
        <f t="shared" si="37"/>
        <v>施0 年0 級0　 　 計0箇所</v>
      </c>
      <c r="MD8" s="141" t="str">
        <f t="shared" si="37"/>
        <v>施0 年0 級0　 　 計0箇所</v>
      </c>
      <c r="ME8" s="141" t="str">
        <f t="shared" si="37"/>
        <v>施0 年0 級0　 　 計0箇所</v>
      </c>
      <c r="MF8" s="141" t="str">
        <f t="shared" si="37"/>
        <v>施0 年0 級0　 　 計0箇所</v>
      </c>
      <c r="MG8" s="141" t="str">
        <f t="shared" si="37"/>
        <v>施0 年0 級0　 　 計0箇所</v>
      </c>
      <c r="MH8" s="141" t="str">
        <f t="shared" si="37"/>
        <v>施0 年0 級0　 　 計0箇所</v>
      </c>
      <c r="MI8" s="141" t="str">
        <f t="shared" si="37"/>
        <v>施0 年0 級0　 　 計0箇所</v>
      </c>
      <c r="MJ8" s="141" t="str">
        <f t="shared" si="37"/>
        <v>施0 年0 級0　 　 計0箇所</v>
      </c>
      <c r="MK8" s="141" t="str">
        <f t="shared" si="37"/>
        <v>施0 年0 級0　 　 計0箇所</v>
      </c>
      <c r="ML8" s="141" t="str">
        <f t="shared" si="37"/>
        <v>施0 年0 級0　 　 計0箇所</v>
      </c>
      <c r="MM8" s="141" t="str">
        <f t="shared" ref="MM8:NN8" si="38">"施"&amp; COUNTIF(MM9:MM65536,"施設*")&amp;" 年"&amp; COUNTIF(MM9:MM65536,"学年*")&amp;" 級"&amp; COUNTIF(MM9:MM65536,"*学級*") &amp;"　 　 計"&amp; COUNTA(MM9:MM65536)-COUNTIF(MM9:MM65536,0)&amp;"箇所"</f>
        <v>施0 年0 級0　 　 計0箇所</v>
      </c>
      <c r="MN8" s="141" t="str">
        <f t="shared" si="38"/>
        <v>施0 年0 級0　 　 計0箇所</v>
      </c>
      <c r="MO8" s="141" t="str">
        <f t="shared" si="38"/>
        <v>施0 年0 級0　 　 計0箇所</v>
      </c>
      <c r="MP8" s="141" t="str">
        <f t="shared" si="38"/>
        <v>施0 年0 級0　 　 計0箇所</v>
      </c>
      <c r="MQ8" s="141" t="str">
        <f t="shared" si="38"/>
        <v>施0 年0 級0　 　 計0箇所</v>
      </c>
      <c r="MR8" s="141" t="str">
        <f t="shared" si="38"/>
        <v>施0 年0 級0　 　 計0箇所</v>
      </c>
      <c r="MS8" s="141" t="str">
        <f t="shared" si="38"/>
        <v>施0 年0 級0　 　 計0箇所</v>
      </c>
      <c r="MT8" s="141" t="str">
        <f t="shared" si="38"/>
        <v>施0 年0 級0　 　 計0箇所</v>
      </c>
      <c r="MU8" s="141" t="str">
        <f t="shared" si="38"/>
        <v>施0 年0 級0　 　 計0箇所</v>
      </c>
      <c r="MV8" s="141" t="str">
        <f t="shared" si="38"/>
        <v>施0 年0 級0　 　 計0箇所</v>
      </c>
      <c r="MW8" s="141" t="str">
        <f t="shared" si="38"/>
        <v>施0 年0 級0　 　 計0箇所</v>
      </c>
      <c r="MX8" s="141" t="str">
        <f t="shared" si="38"/>
        <v>施0 年0 級0　 　 計0箇所</v>
      </c>
      <c r="MY8" s="141" t="str">
        <f t="shared" si="38"/>
        <v>施0 年0 級0　 　 計0箇所</v>
      </c>
      <c r="MZ8" s="141" t="str">
        <f t="shared" si="38"/>
        <v>施0 年0 級0　 　 計0箇所</v>
      </c>
      <c r="NA8" s="141" t="str">
        <f t="shared" si="38"/>
        <v>施0 年0 級0　 　 計0箇所</v>
      </c>
      <c r="NB8" s="141" t="str">
        <f t="shared" si="38"/>
        <v>施0 年0 級0　 　 計0箇所</v>
      </c>
      <c r="NC8" s="141" t="str">
        <f t="shared" si="38"/>
        <v>施0 年0 級0　 　 計0箇所</v>
      </c>
      <c r="ND8" s="141" t="str">
        <f t="shared" si="38"/>
        <v>施0 年0 級0　 　 計0箇所</v>
      </c>
      <c r="NE8" s="141" t="str">
        <f t="shared" si="38"/>
        <v>施0 年0 級0　 　 計0箇所</v>
      </c>
      <c r="NF8" s="141" t="str">
        <f t="shared" si="38"/>
        <v>施0 年0 級0　 　 計0箇所</v>
      </c>
      <c r="NG8" s="141" t="str">
        <f t="shared" si="38"/>
        <v>施0 年0 級0　 　 計0箇所</v>
      </c>
      <c r="NH8" s="141" t="str">
        <f t="shared" si="38"/>
        <v>施0 年0 級0　 　 計0箇所</v>
      </c>
      <c r="NI8" s="141" t="str">
        <f t="shared" si="38"/>
        <v>施0 年0 級0　 　 計0箇所</v>
      </c>
      <c r="NJ8" s="141" t="str">
        <f t="shared" si="38"/>
        <v>施0 年0 級0　 　 計0箇所</v>
      </c>
      <c r="NK8" s="141" t="str">
        <f t="shared" si="38"/>
        <v>施0 年0 級0　 　 計0箇所</v>
      </c>
      <c r="NL8" s="141" t="str">
        <f t="shared" si="38"/>
        <v>施0 年0 級0　 　 計0箇所</v>
      </c>
      <c r="NM8" s="141" t="str">
        <f t="shared" si="38"/>
        <v>施0 年0 級0　 　 計0箇所</v>
      </c>
      <c r="NN8" s="141" t="str">
        <f t="shared" si="38"/>
        <v>施0 年0 級0　 　 計0箇所</v>
      </c>
    </row>
    <row r="9" spans="1:378">
      <c r="A9" s="15">
        <v>1</v>
      </c>
      <c r="B9" s="121">
        <v>44902</v>
      </c>
      <c r="C9" s="44" t="s">
        <v>132</v>
      </c>
      <c r="D9" s="43" t="s">
        <v>12</v>
      </c>
      <c r="E9" s="41" t="s">
        <v>22</v>
      </c>
      <c r="F9" s="41" t="s">
        <v>42</v>
      </c>
      <c r="G9" s="107" t="s">
        <v>133</v>
      </c>
      <c r="H9" s="42" t="s">
        <v>134</v>
      </c>
      <c r="I9" s="87">
        <f>COUNTIF(C$9:C9,C9)</f>
        <v>1</v>
      </c>
      <c r="J9" s="101">
        <f t="shared" ref="J9:J72" si="39">COUNTIF($M9:$NN9,"施設*")</f>
        <v>0</v>
      </c>
      <c r="K9" s="102">
        <f t="shared" ref="K9:K72" si="40">COUNTIF($M9:$NN9,"学年*")</f>
        <v>0</v>
      </c>
      <c r="L9" s="103">
        <f t="shared" ref="L9:L72" si="41">COUNTIF($M9:$NN9,"*学級*")</f>
        <v>4</v>
      </c>
      <c r="M9" s="75"/>
      <c r="N9" s="76"/>
      <c r="O9" s="76"/>
      <c r="P9" s="76"/>
      <c r="Q9" s="76"/>
      <c r="R9" s="76"/>
      <c r="S9" s="76"/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 t="s">
        <v>169</v>
      </c>
      <c r="AW9" s="76" t="s">
        <v>169</v>
      </c>
      <c r="AX9" s="76" t="s">
        <v>169</v>
      </c>
      <c r="AY9" s="76" t="s">
        <v>169</v>
      </c>
      <c r="AZ9" s="76">
        <v>0</v>
      </c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44904</v>
      </c>
      <c r="C10" s="44" t="s">
        <v>135</v>
      </c>
      <c r="D10" s="43" t="s">
        <v>12</v>
      </c>
      <c r="E10" s="41" t="s">
        <v>22</v>
      </c>
      <c r="F10" s="41" t="s">
        <v>44</v>
      </c>
      <c r="G10" s="107" t="s">
        <v>136</v>
      </c>
      <c r="H10" s="42" t="s">
        <v>137</v>
      </c>
      <c r="I10" s="87">
        <f>COUNTIF(C$9:C10,C10)</f>
        <v>1</v>
      </c>
      <c r="J10" s="101">
        <f t="shared" si="39"/>
        <v>0</v>
      </c>
      <c r="K10" s="102">
        <f t="shared" si="40"/>
        <v>0</v>
      </c>
      <c r="L10" s="103">
        <f t="shared" si="41"/>
        <v>1</v>
      </c>
      <c r="M10" s="75"/>
      <c r="N10" s="76"/>
      <c r="O10" s="76"/>
      <c r="P10" s="76"/>
      <c r="Q10" s="76"/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 t="s">
        <v>168</v>
      </c>
      <c r="AZ10" s="76">
        <v>0</v>
      </c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44907</v>
      </c>
      <c r="C11" s="44" t="s">
        <v>138</v>
      </c>
      <c r="D11" s="43" t="s">
        <v>12</v>
      </c>
      <c r="E11" s="41" t="s">
        <v>22</v>
      </c>
      <c r="F11" s="41" t="s">
        <v>42</v>
      </c>
      <c r="G11" s="107" t="s">
        <v>139</v>
      </c>
      <c r="H11" s="42" t="s">
        <v>140</v>
      </c>
      <c r="I11" s="87">
        <f>COUNTIF(C$9:C11,C11)</f>
        <v>1</v>
      </c>
      <c r="J11" s="101">
        <f t="shared" si="39"/>
        <v>0</v>
      </c>
      <c r="K11" s="102">
        <f t="shared" si="40"/>
        <v>0</v>
      </c>
      <c r="L11" s="103">
        <f t="shared" si="41"/>
        <v>2</v>
      </c>
      <c r="M11" s="75"/>
      <c r="N11" s="76"/>
      <c r="O11" s="76"/>
      <c r="P11" s="76"/>
      <c r="Q11" s="76"/>
      <c r="R11" s="76"/>
      <c r="S11" s="76"/>
      <c r="T11" s="76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 t="s">
        <v>167</v>
      </c>
      <c r="BC11" s="76" t="s">
        <v>167</v>
      </c>
      <c r="BD11" s="76">
        <v>0</v>
      </c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44907</v>
      </c>
      <c r="C12" s="44" t="s">
        <v>132</v>
      </c>
      <c r="D12" s="43" t="s">
        <v>12</v>
      </c>
      <c r="E12" s="41" t="s">
        <v>22</v>
      </c>
      <c r="F12" s="41" t="s">
        <v>42</v>
      </c>
      <c r="G12" s="107" t="s">
        <v>133</v>
      </c>
      <c r="H12" s="42" t="s">
        <v>134</v>
      </c>
      <c r="I12" s="87">
        <f>COUNTIF(C$9:C12,C12)</f>
        <v>2</v>
      </c>
      <c r="J12" s="101">
        <f t="shared" si="39"/>
        <v>0</v>
      </c>
      <c r="K12" s="102">
        <f t="shared" si="40"/>
        <v>0</v>
      </c>
      <c r="L12" s="103">
        <f t="shared" si="41"/>
        <v>4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 t="s">
        <v>141</v>
      </c>
      <c r="BC12" s="76" t="s">
        <v>141</v>
      </c>
      <c r="BD12" s="76" t="s">
        <v>166</v>
      </c>
      <c r="BE12" s="76" t="s">
        <v>166</v>
      </c>
      <c r="BF12" s="76">
        <v>0</v>
      </c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44911</v>
      </c>
      <c r="C13" s="44" t="s">
        <v>142</v>
      </c>
      <c r="D13" s="43" t="s">
        <v>12</v>
      </c>
      <c r="E13" s="41" t="s">
        <v>22</v>
      </c>
      <c r="F13" s="41" t="s">
        <v>46</v>
      </c>
      <c r="G13" s="107" t="s">
        <v>143</v>
      </c>
      <c r="H13" s="42" t="s">
        <v>144</v>
      </c>
      <c r="I13" s="87">
        <f>COUNTIF(C$9:C13,C13)</f>
        <v>1</v>
      </c>
      <c r="J13" s="101">
        <f t="shared" si="39"/>
        <v>0</v>
      </c>
      <c r="K13" s="102">
        <f t="shared" si="40"/>
        <v>0</v>
      </c>
      <c r="L13" s="103">
        <f t="shared" si="41"/>
        <v>4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 t="s">
        <v>165</v>
      </c>
      <c r="BF13" s="76" t="s">
        <v>165</v>
      </c>
      <c r="BG13" s="76" t="s">
        <v>165</v>
      </c>
      <c r="BH13" s="76" t="s">
        <v>165</v>
      </c>
      <c r="BI13" s="76">
        <v>0</v>
      </c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44914</v>
      </c>
      <c r="C14" s="44" t="s">
        <v>145</v>
      </c>
      <c r="D14" s="43" t="s">
        <v>12</v>
      </c>
      <c r="E14" s="41" t="s">
        <v>22</v>
      </c>
      <c r="F14" s="41" t="s">
        <v>105</v>
      </c>
      <c r="G14" s="107" t="s">
        <v>146</v>
      </c>
      <c r="H14" s="42" t="s">
        <v>147</v>
      </c>
      <c r="I14" s="87">
        <f>COUNTIF(C$9:C14,C14)</f>
        <v>1</v>
      </c>
      <c r="J14" s="101">
        <f t="shared" si="39"/>
        <v>0</v>
      </c>
      <c r="K14" s="102">
        <f t="shared" si="40"/>
        <v>6</v>
      </c>
      <c r="L14" s="103">
        <f t="shared" si="41"/>
        <v>0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 t="s">
        <v>164</v>
      </c>
      <c r="BG14" s="76" t="s">
        <v>164</v>
      </c>
      <c r="BH14" s="76" t="s">
        <v>164</v>
      </c>
      <c r="BI14" s="76" t="s">
        <v>164</v>
      </c>
      <c r="BJ14" s="76" t="s">
        <v>164</v>
      </c>
      <c r="BK14" s="76" t="s">
        <v>164</v>
      </c>
      <c r="BL14" s="76">
        <v>0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44915</v>
      </c>
      <c r="C15" s="44" t="s">
        <v>148</v>
      </c>
      <c r="D15" s="43" t="s">
        <v>12</v>
      </c>
      <c r="E15" s="41" t="s">
        <v>100</v>
      </c>
      <c r="F15" s="41" t="s">
        <v>42</v>
      </c>
      <c r="G15" s="107" t="s">
        <v>149</v>
      </c>
      <c r="H15" s="42" t="s">
        <v>150</v>
      </c>
      <c r="I15" s="87">
        <f>COUNTIF(C$9:C15,C15)</f>
        <v>1</v>
      </c>
      <c r="J15" s="101">
        <f t="shared" si="39"/>
        <v>0</v>
      </c>
      <c r="K15" s="102">
        <f t="shared" si="40"/>
        <v>6</v>
      </c>
      <c r="L15" s="103">
        <f t="shared" si="41"/>
        <v>0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 t="s">
        <v>151</v>
      </c>
      <c r="BG15" s="76" t="s">
        <v>152</v>
      </c>
      <c r="BH15" s="76" t="s">
        <v>152</v>
      </c>
      <c r="BI15" s="76" t="s">
        <v>153</v>
      </c>
      <c r="BJ15" s="76" t="s">
        <v>154</v>
      </c>
      <c r="BK15" s="76" t="s">
        <v>155</v>
      </c>
      <c r="BL15" s="76">
        <v>0</v>
      </c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44916</v>
      </c>
      <c r="C16" s="44" t="s">
        <v>156</v>
      </c>
      <c r="D16" s="43" t="s">
        <v>12</v>
      </c>
      <c r="E16" s="41" t="s">
        <v>22</v>
      </c>
      <c r="F16" s="41" t="s">
        <v>105</v>
      </c>
      <c r="G16" s="107" t="s">
        <v>157</v>
      </c>
      <c r="H16" s="42" t="s">
        <v>158</v>
      </c>
      <c r="I16" s="87">
        <f>COUNTIF(C$9:C16,C16)</f>
        <v>1</v>
      </c>
      <c r="J16" s="101">
        <f t="shared" si="39"/>
        <v>0</v>
      </c>
      <c r="K16" s="102">
        <f t="shared" si="40"/>
        <v>3</v>
      </c>
      <c r="L16" s="103">
        <f t="shared" si="41"/>
        <v>0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 t="s">
        <v>163</v>
      </c>
      <c r="BL16" s="76" t="s">
        <v>163</v>
      </c>
      <c r="BM16" s="76" t="s">
        <v>163</v>
      </c>
      <c r="BN16" s="76">
        <v>0</v>
      </c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44917</v>
      </c>
      <c r="C17" s="44" t="s">
        <v>159</v>
      </c>
      <c r="D17" s="43" t="s">
        <v>12</v>
      </c>
      <c r="E17" s="41" t="s">
        <v>22</v>
      </c>
      <c r="F17" s="41" t="s">
        <v>42</v>
      </c>
      <c r="G17" s="107" t="s">
        <v>160</v>
      </c>
      <c r="H17" s="42" t="s">
        <v>161</v>
      </c>
      <c r="I17" s="87">
        <f>COUNTIF(C$9:C17,C17)</f>
        <v>1</v>
      </c>
      <c r="J17" s="101">
        <f t="shared" si="39"/>
        <v>0</v>
      </c>
      <c r="K17" s="102">
        <f t="shared" si="40"/>
        <v>0</v>
      </c>
      <c r="L17" s="103">
        <f t="shared" si="41"/>
        <v>1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 t="s">
        <v>162</v>
      </c>
      <c r="BN17" s="76">
        <v>0</v>
      </c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44921</v>
      </c>
      <c r="C18" s="44" t="s">
        <v>170</v>
      </c>
      <c r="D18" s="43" t="s">
        <v>12</v>
      </c>
      <c r="E18" s="41" t="s">
        <v>100</v>
      </c>
      <c r="F18" s="41" t="s">
        <v>105</v>
      </c>
      <c r="G18" s="107" t="s">
        <v>171</v>
      </c>
      <c r="H18" s="42" t="s">
        <v>172</v>
      </c>
      <c r="I18" s="87">
        <f>COUNTIF(C$9:C18,C18)</f>
        <v>1</v>
      </c>
      <c r="J18" s="101">
        <f t="shared" si="39"/>
        <v>0</v>
      </c>
      <c r="K18" s="102">
        <f t="shared" si="40"/>
        <v>2</v>
      </c>
      <c r="L18" s="103">
        <f t="shared" si="41"/>
        <v>0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 t="s">
        <v>173</v>
      </c>
      <c r="BQ18" s="76" t="s">
        <v>173</v>
      </c>
      <c r="BR18" s="76">
        <v>0</v>
      </c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44938</v>
      </c>
      <c r="C19" s="44" t="s">
        <v>174</v>
      </c>
      <c r="D19" s="43" t="s">
        <v>12</v>
      </c>
      <c r="E19" s="41" t="s">
        <v>28</v>
      </c>
      <c r="F19" s="41" t="s">
        <v>44</v>
      </c>
      <c r="G19" s="107" t="s">
        <v>175</v>
      </c>
      <c r="H19" s="42" t="s">
        <v>176</v>
      </c>
      <c r="I19" s="87">
        <f>COUNTIF(C$9:C19,C19)</f>
        <v>1</v>
      </c>
      <c r="J19" s="101">
        <f t="shared" si="39"/>
        <v>0</v>
      </c>
      <c r="K19" s="102">
        <f t="shared" si="40"/>
        <v>0</v>
      </c>
      <c r="L19" s="103">
        <f t="shared" si="41"/>
        <v>7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 t="s">
        <v>177</v>
      </c>
      <c r="CH19" s="76" t="s">
        <v>178</v>
      </c>
      <c r="CI19" s="76" t="s">
        <v>179</v>
      </c>
      <c r="CJ19" s="76" t="s">
        <v>180</v>
      </c>
      <c r="CK19" s="76" t="s">
        <v>181</v>
      </c>
      <c r="CL19" s="76" t="s">
        <v>181</v>
      </c>
      <c r="CM19" s="76" t="s">
        <v>181</v>
      </c>
      <c r="CN19" s="76">
        <v>0</v>
      </c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44943</v>
      </c>
      <c r="C20" s="44" t="s">
        <v>186</v>
      </c>
      <c r="D20" s="43" t="s">
        <v>8</v>
      </c>
      <c r="E20" s="41" t="s">
        <v>89</v>
      </c>
      <c r="F20" s="41" t="s">
        <v>44</v>
      </c>
      <c r="G20" s="107" t="s">
        <v>187</v>
      </c>
      <c r="H20" s="42" t="s">
        <v>188</v>
      </c>
      <c r="I20" s="87">
        <f>COUNTIF(C$9:C20,C20)</f>
        <v>1</v>
      </c>
      <c r="J20" s="101">
        <f t="shared" si="39"/>
        <v>0</v>
      </c>
      <c r="K20" s="102">
        <f t="shared" si="40"/>
        <v>0</v>
      </c>
      <c r="L20" s="103">
        <f t="shared" si="41"/>
        <v>3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 t="s">
        <v>189</v>
      </c>
      <c r="CM20" s="76" t="s">
        <v>189</v>
      </c>
      <c r="CN20" s="76" t="s">
        <v>189</v>
      </c>
      <c r="CO20" s="76">
        <v>0</v>
      </c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44943</v>
      </c>
      <c r="C21" s="44" t="s">
        <v>182</v>
      </c>
      <c r="D21" s="43" t="s">
        <v>12</v>
      </c>
      <c r="E21" s="41" t="s">
        <v>22</v>
      </c>
      <c r="F21" s="41" t="s">
        <v>43</v>
      </c>
      <c r="G21" s="107" t="s">
        <v>183</v>
      </c>
      <c r="H21" s="42" t="s">
        <v>184</v>
      </c>
      <c r="I21" s="87">
        <f>COUNTIF(C$9:C21,C21)</f>
        <v>1</v>
      </c>
      <c r="J21" s="101">
        <f t="shared" si="39"/>
        <v>0</v>
      </c>
      <c r="K21" s="102">
        <f t="shared" si="40"/>
        <v>0</v>
      </c>
      <c r="L21" s="103">
        <f t="shared" si="41"/>
        <v>4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 t="s">
        <v>185</v>
      </c>
      <c r="CM21" s="76" t="s">
        <v>185</v>
      </c>
      <c r="CN21" s="76" t="s">
        <v>185</v>
      </c>
      <c r="CO21" s="76" t="s">
        <v>185</v>
      </c>
      <c r="CP21" s="76">
        <v>0</v>
      </c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44946</v>
      </c>
      <c r="C22" s="44" t="s">
        <v>190</v>
      </c>
      <c r="D22" s="43" t="s">
        <v>11</v>
      </c>
      <c r="E22" s="41" t="s">
        <v>33</v>
      </c>
      <c r="F22" s="41" t="s">
        <v>43</v>
      </c>
      <c r="G22" s="107" t="s">
        <v>191</v>
      </c>
      <c r="H22" s="42" t="s">
        <v>192</v>
      </c>
      <c r="I22" s="87">
        <f>COUNTIF(C$9:C22,C22)</f>
        <v>1</v>
      </c>
      <c r="J22" s="101">
        <f t="shared" si="39"/>
        <v>0</v>
      </c>
      <c r="K22" s="102">
        <f t="shared" si="40"/>
        <v>0</v>
      </c>
      <c r="L22" s="103">
        <f t="shared" si="41"/>
        <v>5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 t="s">
        <v>195</v>
      </c>
      <c r="CP22" s="76" t="s">
        <v>197</v>
      </c>
      <c r="CQ22" s="76" t="s">
        <v>197</v>
      </c>
      <c r="CR22" s="76" t="s">
        <v>196</v>
      </c>
      <c r="CS22" s="76" t="s">
        <v>194</v>
      </c>
      <c r="CT22" s="76">
        <v>0</v>
      </c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44949</v>
      </c>
      <c r="C23" s="44" t="s">
        <v>132</v>
      </c>
      <c r="D23" s="43" t="s">
        <v>12</v>
      </c>
      <c r="E23" s="41" t="s">
        <v>22</v>
      </c>
      <c r="F23" s="41" t="s">
        <v>42</v>
      </c>
      <c r="G23" s="107" t="s">
        <v>133</v>
      </c>
      <c r="H23" s="42" t="s">
        <v>134</v>
      </c>
      <c r="I23" s="87">
        <f>COUNTIF(C$9:C23,C23)</f>
        <v>3</v>
      </c>
      <c r="J23" s="101">
        <f t="shared" si="39"/>
        <v>0</v>
      </c>
      <c r="K23" s="102">
        <f t="shared" si="40"/>
        <v>0</v>
      </c>
      <c r="L23" s="103">
        <f t="shared" si="41"/>
        <v>5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 t="s">
        <v>193</v>
      </c>
      <c r="CS23" s="76" t="s">
        <v>193</v>
      </c>
      <c r="CT23" s="76" t="s">
        <v>193</v>
      </c>
      <c r="CU23" s="76" t="s">
        <v>193</v>
      </c>
      <c r="CV23" s="76" t="s">
        <v>193</v>
      </c>
      <c r="CW23" s="76">
        <v>0</v>
      </c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44953</v>
      </c>
      <c r="C24" s="44" t="s">
        <v>198</v>
      </c>
      <c r="D24" s="43" t="s">
        <v>12</v>
      </c>
      <c r="E24" s="41" t="s">
        <v>22</v>
      </c>
      <c r="F24" s="41" t="s">
        <v>42</v>
      </c>
      <c r="G24" s="107" t="s">
        <v>199</v>
      </c>
      <c r="H24" s="42" t="s">
        <v>200</v>
      </c>
      <c r="I24" s="87">
        <f>COUNTIF(C$9:C24,C24)</f>
        <v>1</v>
      </c>
      <c r="J24" s="101">
        <f t="shared" si="39"/>
        <v>0</v>
      </c>
      <c r="K24" s="102">
        <f t="shared" si="40"/>
        <v>2</v>
      </c>
      <c r="L24" s="103">
        <f t="shared" si="41"/>
        <v>3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 t="s">
        <v>201</v>
      </c>
      <c r="CW24" s="76">
        <v>0</v>
      </c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 t="s">
        <v>278</v>
      </c>
      <c r="DI24" s="76" t="s">
        <v>280</v>
      </c>
      <c r="DJ24" s="76" t="s">
        <v>279</v>
      </c>
      <c r="DK24" s="76">
        <v>0</v>
      </c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44956</v>
      </c>
      <c r="C25" s="44" t="s">
        <v>190</v>
      </c>
      <c r="D25" s="43" t="s">
        <v>11</v>
      </c>
      <c r="E25" s="41" t="s">
        <v>33</v>
      </c>
      <c r="F25" s="41" t="s">
        <v>43</v>
      </c>
      <c r="G25" s="107" t="s">
        <v>191</v>
      </c>
      <c r="H25" s="42" t="s">
        <v>192</v>
      </c>
      <c r="I25" s="87">
        <f>COUNTIF(C$9:C25,C25)</f>
        <v>2</v>
      </c>
      <c r="J25" s="101">
        <f t="shared" si="39"/>
        <v>0</v>
      </c>
      <c r="K25" s="102">
        <f t="shared" si="40"/>
        <v>0</v>
      </c>
      <c r="L25" s="103">
        <f t="shared" si="41"/>
        <v>15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 t="s">
        <v>202</v>
      </c>
      <c r="CX25" s="76" t="s">
        <v>202</v>
      </c>
      <c r="CY25" s="76" t="s">
        <v>202</v>
      </c>
      <c r="CZ25" s="76" t="s">
        <v>202</v>
      </c>
      <c r="DA25" s="76">
        <v>0</v>
      </c>
      <c r="DB25" s="76" t="s">
        <v>273</v>
      </c>
      <c r="DC25" s="76" t="s">
        <v>273</v>
      </c>
      <c r="DD25" s="76" t="s">
        <v>273</v>
      </c>
      <c r="DE25" s="76" t="s">
        <v>273</v>
      </c>
      <c r="DF25" s="76" t="s">
        <v>272</v>
      </c>
      <c r="DG25" s="76" t="s">
        <v>272</v>
      </c>
      <c r="DH25" s="76" t="s">
        <v>272</v>
      </c>
      <c r="DI25" s="76" t="s">
        <v>272</v>
      </c>
      <c r="DJ25" s="76" t="s">
        <v>306</v>
      </c>
      <c r="DK25" s="76" t="s">
        <v>306</v>
      </c>
      <c r="DL25" s="76" t="s">
        <v>306</v>
      </c>
      <c r="DM25" s="76">
        <v>0</v>
      </c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44957</v>
      </c>
      <c r="C26" s="44" t="s">
        <v>207</v>
      </c>
      <c r="D26" s="43" t="s">
        <v>12</v>
      </c>
      <c r="E26" s="41" t="s">
        <v>22</v>
      </c>
      <c r="F26" s="41" t="s">
        <v>105</v>
      </c>
      <c r="G26" s="107" t="s">
        <v>208</v>
      </c>
      <c r="H26" s="42" t="s">
        <v>209</v>
      </c>
      <c r="I26" s="87">
        <f>COUNTIF(C$9:C26,C26)</f>
        <v>1</v>
      </c>
      <c r="J26" s="101">
        <f t="shared" si="39"/>
        <v>0</v>
      </c>
      <c r="K26" s="102">
        <f t="shared" si="40"/>
        <v>4</v>
      </c>
      <c r="L26" s="103">
        <f t="shared" si="41"/>
        <v>0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 t="s">
        <v>210</v>
      </c>
      <c r="DA26" s="76" t="s">
        <v>210</v>
      </c>
      <c r="DB26" s="76" t="s">
        <v>210</v>
      </c>
      <c r="DC26" s="76" t="s">
        <v>210</v>
      </c>
      <c r="DD26" s="76">
        <v>0</v>
      </c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44957</v>
      </c>
      <c r="C27" s="44" t="s">
        <v>203</v>
      </c>
      <c r="D27" s="43" t="s">
        <v>12</v>
      </c>
      <c r="E27" s="41" t="s">
        <v>22</v>
      </c>
      <c r="F27" s="41" t="s">
        <v>42</v>
      </c>
      <c r="G27" s="107" t="s">
        <v>204</v>
      </c>
      <c r="H27" s="42" t="s">
        <v>205</v>
      </c>
      <c r="I27" s="87">
        <f>COUNTIF(C$9:C27,C27)</f>
        <v>1</v>
      </c>
      <c r="J27" s="101">
        <f t="shared" si="39"/>
        <v>0</v>
      </c>
      <c r="K27" s="102">
        <f t="shared" si="40"/>
        <v>0</v>
      </c>
      <c r="L27" s="103">
        <f t="shared" si="41"/>
        <v>4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 t="s">
        <v>206</v>
      </c>
      <c r="DA27" s="76" t="s">
        <v>206</v>
      </c>
      <c r="DB27" s="76" t="s">
        <v>206</v>
      </c>
      <c r="DC27" s="76" t="s">
        <v>206</v>
      </c>
      <c r="DD27" s="76">
        <v>0</v>
      </c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44958</v>
      </c>
      <c r="C28" s="44" t="s">
        <v>211</v>
      </c>
      <c r="D28" s="43" t="s">
        <v>13</v>
      </c>
      <c r="E28" s="41" t="s">
        <v>29</v>
      </c>
      <c r="F28" s="41" t="s">
        <v>42</v>
      </c>
      <c r="G28" s="107" t="s">
        <v>212</v>
      </c>
      <c r="H28" s="42" t="s">
        <v>213</v>
      </c>
      <c r="I28" s="87">
        <f>COUNTIF(C$9:C28,C28)</f>
        <v>1</v>
      </c>
      <c r="J28" s="101">
        <f t="shared" si="39"/>
        <v>0</v>
      </c>
      <c r="K28" s="102">
        <f t="shared" si="40"/>
        <v>3</v>
      </c>
      <c r="L28" s="103">
        <f t="shared" si="41"/>
        <v>0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 t="s">
        <v>214</v>
      </c>
      <c r="DB28" s="76" t="s">
        <v>214</v>
      </c>
      <c r="DC28" s="76" t="s">
        <v>214</v>
      </c>
      <c r="DD28" s="76">
        <v>0</v>
      </c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44959</v>
      </c>
      <c r="C29" s="44" t="s">
        <v>215</v>
      </c>
      <c r="D29" s="43" t="s">
        <v>11</v>
      </c>
      <c r="E29" s="41" t="s">
        <v>33</v>
      </c>
      <c r="F29" s="41" t="s">
        <v>42</v>
      </c>
      <c r="G29" s="107" t="s">
        <v>216</v>
      </c>
      <c r="H29" s="42" t="s">
        <v>217</v>
      </c>
      <c r="I29" s="87">
        <f>COUNTIF(C$9:C29,C29)</f>
        <v>1</v>
      </c>
      <c r="J29" s="101">
        <f t="shared" si="39"/>
        <v>0</v>
      </c>
      <c r="K29" s="102">
        <f t="shared" si="40"/>
        <v>0</v>
      </c>
      <c r="L29" s="103">
        <f t="shared" si="41"/>
        <v>2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 t="s">
        <v>218</v>
      </c>
      <c r="DC29" s="76" t="s">
        <v>218</v>
      </c>
      <c r="DD29" s="76">
        <v>0</v>
      </c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44960</v>
      </c>
      <c r="C30" s="44" t="s">
        <v>223</v>
      </c>
      <c r="D30" s="43" t="s">
        <v>9</v>
      </c>
      <c r="E30" s="41" t="s">
        <v>83</v>
      </c>
      <c r="F30" s="41" t="s">
        <v>43</v>
      </c>
      <c r="G30" s="107" t="s">
        <v>224</v>
      </c>
      <c r="H30" s="42" t="s">
        <v>225</v>
      </c>
      <c r="I30" s="87">
        <f>COUNTIF(C$9:C30,C30)</f>
        <v>1</v>
      </c>
      <c r="J30" s="101">
        <f t="shared" si="39"/>
        <v>4</v>
      </c>
      <c r="K30" s="102">
        <f t="shared" si="40"/>
        <v>0</v>
      </c>
      <c r="L30" s="103">
        <f t="shared" si="41"/>
        <v>4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 t="s">
        <v>226</v>
      </c>
      <c r="DD30" s="76" t="s">
        <v>226</v>
      </c>
      <c r="DE30" s="76" t="s">
        <v>226</v>
      </c>
      <c r="DF30" s="76" t="s">
        <v>243</v>
      </c>
      <c r="DG30" s="76" t="s">
        <v>260</v>
      </c>
      <c r="DH30" s="76" t="s">
        <v>260</v>
      </c>
      <c r="DI30" s="76" t="s">
        <v>260</v>
      </c>
      <c r="DJ30" s="76" t="s">
        <v>260</v>
      </c>
      <c r="DK30" s="76">
        <v>0</v>
      </c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44960</v>
      </c>
      <c r="C31" s="44" t="s">
        <v>227</v>
      </c>
      <c r="D31" s="43" t="s">
        <v>8</v>
      </c>
      <c r="E31" s="41" t="s">
        <v>91</v>
      </c>
      <c r="F31" s="41" t="s">
        <v>42</v>
      </c>
      <c r="G31" s="107" t="s">
        <v>228</v>
      </c>
      <c r="H31" s="42" t="s">
        <v>229</v>
      </c>
      <c r="I31" s="87">
        <f>COUNTIF(C$9:C31,C31)</f>
        <v>1</v>
      </c>
      <c r="J31" s="101">
        <f t="shared" si="39"/>
        <v>0</v>
      </c>
      <c r="K31" s="102">
        <f t="shared" si="40"/>
        <v>3</v>
      </c>
      <c r="L31" s="103">
        <f t="shared" si="41"/>
        <v>0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 t="s">
        <v>230</v>
      </c>
      <c r="DD31" s="76" t="s">
        <v>230</v>
      </c>
      <c r="DE31" s="76" t="s">
        <v>230</v>
      </c>
      <c r="DF31" s="76">
        <v>0</v>
      </c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44960</v>
      </c>
      <c r="C32" s="44" t="s">
        <v>231</v>
      </c>
      <c r="D32" s="43" t="s">
        <v>17</v>
      </c>
      <c r="E32" s="41" t="s">
        <v>95</v>
      </c>
      <c r="F32" s="41" t="s">
        <v>42</v>
      </c>
      <c r="G32" s="107" t="s">
        <v>232</v>
      </c>
      <c r="H32" s="42" t="s">
        <v>233</v>
      </c>
      <c r="I32" s="87">
        <f>COUNTIF(C$9:C32,C32)</f>
        <v>1</v>
      </c>
      <c r="J32" s="101">
        <f t="shared" si="39"/>
        <v>0</v>
      </c>
      <c r="K32" s="102">
        <f t="shared" si="40"/>
        <v>1</v>
      </c>
      <c r="L32" s="103">
        <f t="shared" si="41"/>
        <v>0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 t="s">
        <v>234</v>
      </c>
      <c r="DD32" s="76">
        <v>0</v>
      </c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44960</v>
      </c>
      <c r="C33" s="44" t="s">
        <v>219</v>
      </c>
      <c r="D33" s="43" t="s">
        <v>12</v>
      </c>
      <c r="E33" s="41" t="s">
        <v>22</v>
      </c>
      <c r="F33" s="41" t="s">
        <v>43</v>
      </c>
      <c r="G33" s="107" t="s">
        <v>220</v>
      </c>
      <c r="H33" s="42" t="s">
        <v>221</v>
      </c>
      <c r="I33" s="87">
        <f>COUNTIF(C$9:C33,C33)</f>
        <v>1</v>
      </c>
      <c r="J33" s="101">
        <f t="shared" si="39"/>
        <v>0</v>
      </c>
      <c r="K33" s="102">
        <f t="shared" si="40"/>
        <v>0</v>
      </c>
      <c r="L33" s="103">
        <f t="shared" si="41"/>
        <v>4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 t="s">
        <v>222</v>
      </c>
      <c r="DD33" s="76" t="s">
        <v>222</v>
      </c>
      <c r="DE33" s="76" t="s">
        <v>222</v>
      </c>
      <c r="DF33" s="76" t="s">
        <v>222</v>
      </c>
      <c r="DG33" s="76">
        <v>0</v>
      </c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44963</v>
      </c>
      <c r="C34" s="44" t="s">
        <v>235</v>
      </c>
      <c r="D34" s="43" t="s">
        <v>12</v>
      </c>
      <c r="E34" s="41" t="s">
        <v>100</v>
      </c>
      <c r="F34" s="41" t="s">
        <v>42</v>
      </c>
      <c r="G34" s="107" t="s">
        <v>236</v>
      </c>
      <c r="H34" s="42" t="s">
        <v>237</v>
      </c>
      <c r="I34" s="87">
        <f>COUNTIF(C$9:C34,C34)</f>
        <v>1</v>
      </c>
      <c r="J34" s="101">
        <f t="shared" si="39"/>
        <v>0</v>
      </c>
      <c r="K34" s="102">
        <f t="shared" si="40"/>
        <v>3</v>
      </c>
      <c r="L34" s="103">
        <f t="shared" si="41"/>
        <v>8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 t="s">
        <v>241</v>
      </c>
      <c r="DG34" s="76" t="s">
        <v>241</v>
      </c>
      <c r="DH34" s="76" t="s">
        <v>241</v>
      </c>
      <c r="DI34" s="76">
        <v>0</v>
      </c>
      <c r="DJ34" s="76"/>
      <c r="DK34" s="76"/>
      <c r="DL34" s="76"/>
      <c r="DM34" s="76" t="s">
        <v>322</v>
      </c>
      <c r="DN34" s="76" t="s">
        <v>321</v>
      </c>
      <c r="DO34" s="76" t="s">
        <v>323</v>
      </c>
      <c r="DP34" s="76" t="s">
        <v>443</v>
      </c>
      <c r="DQ34" s="76" t="s">
        <v>443</v>
      </c>
      <c r="DR34" s="76">
        <v>0</v>
      </c>
      <c r="DS34" s="76"/>
      <c r="DT34" s="76" t="s">
        <v>534</v>
      </c>
      <c r="DU34" s="76" t="s">
        <v>534</v>
      </c>
      <c r="DV34" s="76" t="s">
        <v>534</v>
      </c>
      <c r="DW34" s="76">
        <v>0</v>
      </c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44963</v>
      </c>
      <c r="C35" s="44" t="s">
        <v>238</v>
      </c>
      <c r="D35" s="43" t="s">
        <v>12</v>
      </c>
      <c r="E35" s="41" t="s">
        <v>27</v>
      </c>
      <c r="F35" s="41" t="s">
        <v>42</v>
      </c>
      <c r="G35" s="107" t="s">
        <v>239</v>
      </c>
      <c r="H35" s="42" t="s">
        <v>240</v>
      </c>
      <c r="I35" s="87">
        <f>COUNTIF(C$9:C35,C35)</f>
        <v>1</v>
      </c>
      <c r="J35" s="101">
        <f t="shared" si="39"/>
        <v>0</v>
      </c>
      <c r="K35" s="102">
        <f t="shared" si="40"/>
        <v>0</v>
      </c>
      <c r="L35" s="103">
        <f t="shared" si="41"/>
        <v>10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 t="s">
        <v>242</v>
      </c>
      <c r="DG35" s="76" t="s">
        <v>242</v>
      </c>
      <c r="DH35" s="76" t="s">
        <v>242</v>
      </c>
      <c r="DI35" s="76" t="s">
        <v>292</v>
      </c>
      <c r="DJ35" s="76" t="s">
        <v>292</v>
      </c>
      <c r="DK35" s="76">
        <v>0</v>
      </c>
      <c r="DL35" s="76"/>
      <c r="DM35" s="76" t="s">
        <v>319</v>
      </c>
      <c r="DN35" s="76" t="s">
        <v>319</v>
      </c>
      <c r="DO35" s="76" t="s">
        <v>442</v>
      </c>
      <c r="DP35" s="76" t="s">
        <v>441</v>
      </c>
      <c r="DQ35" s="76" t="s">
        <v>440</v>
      </c>
      <c r="DR35" s="76">
        <v>0</v>
      </c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44963</v>
      </c>
      <c r="C36" s="44" t="s">
        <v>244</v>
      </c>
      <c r="D36" s="43" t="s">
        <v>12</v>
      </c>
      <c r="E36" s="41" t="s">
        <v>22</v>
      </c>
      <c r="F36" s="41" t="s">
        <v>44</v>
      </c>
      <c r="G36" s="107" t="s">
        <v>245</v>
      </c>
      <c r="H36" s="42" t="s">
        <v>246</v>
      </c>
      <c r="I36" s="87">
        <f>COUNTIF(C$9:C36,C36)</f>
        <v>1</v>
      </c>
      <c r="J36" s="101">
        <f t="shared" si="39"/>
        <v>0</v>
      </c>
      <c r="K36" s="102">
        <f t="shared" si="40"/>
        <v>0</v>
      </c>
      <c r="L36" s="103">
        <f t="shared" si="41"/>
        <v>3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 t="s">
        <v>253</v>
      </c>
      <c r="DD36" s="76" t="s">
        <v>253</v>
      </c>
      <c r="DE36" s="76" t="s">
        <v>253</v>
      </c>
      <c r="DF36" s="76">
        <v>0</v>
      </c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44963</v>
      </c>
      <c r="C37" s="44" t="s">
        <v>247</v>
      </c>
      <c r="D37" s="43" t="s">
        <v>12</v>
      </c>
      <c r="E37" s="41" t="s">
        <v>22</v>
      </c>
      <c r="F37" s="41" t="s">
        <v>42</v>
      </c>
      <c r="G37" s="107" t="s">
        <v>248</v>
      </c>
      <c r="H37" s="42" t="s">
        <v>249</v>
      </c>
      <c r="I37" s="87">
        <f>COUNTIF(C$9:C37,C37)</f>
        <v>1</v>
      </c>
      <c r="J37" s="101">
        <f t="shared" si="39"/>
        <v>0</v>
      </c>
      <c r="K37" s="102">
        <f t="shared" si="40"/>
        <v>0</v>
      </c>
      <c r="L37" s="103">
        <f t="shared" si="41"/>
        <v>8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 t="s">
        <v>254</v>
      </c>
      <c r="DG37" s="76" t="s">
        <v>254</v>
      </c>
      <c r="DH37" s="76" t="s">
        <v>254</v>
      </c>
      <c r="DI37" s="76">
        <v>0</v>
      </c>
      <c r="DJ37" s="76"/>
      <c r="DK37" s="76"/>
      <c r="DL37" s="76"/>
      <c r="DM37" s="76" t="s">
        <v>416</v>
      </c>
      <c r="DN37" s="76" t="s">
        <v>417</v>
      </c>
      <c r="DO37" s="76" t="s">
        <v>419</v>
      </c>
      <c r="DP37" s="76" t="s">
        <v>418</v>
      </c>
      <c r="DQ37" s="76" t="s">
        <v>418</v>
      </c>
      <c r="DR37" s="76">
        <v>0</v>
      </c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44963</v>
      </c>
      <c r="C38" s="44" t="s">
        <v>250</v>
      </c>
      <c r="D38" s="43" t="s">
        <v>12</v>
      </c>
      <c r="E38" s="41" t="s">
        <v>22</v>
      </c>
      <c r="F38" s="41" t="s">
        <v>42</v>
      </c>
      <c r="G38" s="107" t="s">
        <v>251</v>
      </c>
      <c r="H38" s="42" t="s">
        <v>252</v>
      </c>
      <c r="I38" s="87">
        <f>COUNTIF(C$9:C38,C38)</f>
        <v>1</v>
      </c>
      <c r="J38" s="101">
        <f t="shared" si="39"/>
        <v>0</v>
      </c>
      <c r="K38" s="102">
        <f t="shared" si="40"/>
        <v>0</v>
      </c>
      <c r="L38" s="103">
        <f t="shared" si="41"/>
        <v>1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 t="s">
        <v>255</v>
      </c>
      <c r="DG38" s="76">
        <v>0</v>
      </c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44964</v>
      </c>
      <c r="C39" s="44" t="s">
        <v>256</v>
      </c>
      <c r="D39" s="43" t="s">
        <v>12</v>
      </c>
      <c r="E39" s="41" t="s">
        <v>27</v>
      </c>
      <c r="F39" s="41" t="s">
        <v>105</v>
      </c>
      <c r="G39" s="107" t="s">
        <v>257</v>
      </c>
      <c r="H39" s="42" t="s">
        <v>258</v>
      </c>
      <c r="I39" s="87">
        <f>COUNTIF(C$9:C39,C39)</f>
        <v>1</v>
      </c>
      <c r="J39" s="101">
        <f t="shared" si="39"/>
        <v>0</v>
      </c>
      <c r="K39" s="102">
        <f t="shared" si="40"/>
        <v>3</v>
      </c>
      <c r="L39" s="103">
        <f t="shared" si="41"/>
        <v>9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 t="s">
        <v>259</v>
      </c>
      <c r="DH39" s="76" t="s">
        <v>259</v>
      </c>
      <c r="DI39" s="76" t="s">
        <v>259</v>
      </c>
      <c r="DJ39" s="76" t="s">
        <v>259</v>
      </c>
      <c r="DK39" s="76">
        <v>0</v>
      </c>
      <c r="DL39" s="76"/>
      <c r="DM39" s="76" t="s">
        <v>318</v>
      </c>
      <c r="DN39" s="76" t="s">
        <v>318</v>
      </c>
      <c r="DO39" s="76" t="s">
        <v>318</v>
      </c>
      <c r="DP39" s="76" t="s">
        <v>318</v>
      </c>
      <c r="DQ39" s="76" t="s">
        <v>318</v>
      </c>
      <c r="DR39" s="76">
        <v>0</v>
      </c>
      <c r="DS39" s="76"/>
      <c r="DT39" s="76"/>
      <c r="DU39" s="76"/>
      <c r="DV39" s="76" t="s">
        <v>686</v>
      </c>
      <c r="DW39" s="76" t="s">
        <v>686</v>
      </c>
      <c r="DX39" s="76" t="s">
        <v>686</v>
      </c>
      <c r="DY39" s="76">
        <v>0</v>
      </c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44964</v>
      </c>
      <c r="C40" s="44" t="s">
        <v>261</v>
      </c>
      <c r="D40" s="43" t="s">
        <v>12</v>
      </c>
      <c r="E40" s="41" t="s">
        <v>22</v>
      </c>
      <c r="F40" s="41" t="s">
        <v>42</v>
      </c>
      <c r="G40" s="107" t="s">
        <v>262</v>
      </c>
      <c r="H40" s="42" t="s">
        <v>221</v>
      </c>
      <c r="I40" s="87">
        <f>COUNTIF(C$9:C40,C40)</f>
        <v>1</v>
      </c>
      <c r="J40" s="101">
        <f t="shared" si="39"/>
        <v>0</v>
      </c>
      <c r="K40" s="102">
        <f t="shared" si="40"/>
        <v>3</v>
      </c>
      <c r="L40" s="103">
        <f t="shared" si="41"/>
        <v>2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 t="s">
        <v>263</v>
      </c>
      <c r="DH40" s="76" t="s">
        <v>283</v>
      </c>
      <c r="DI40" s="76" t="s">
        <v>282</v>
      </c>
      <c r="DJ40" s="76" t="s">
        <v>281</v>
      </c>
      <c r="DK40" s="76">
        <v>0</v>
      </c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44964</v>
      </c>
      <c r="C41" s="44" t="s">
        <v>264</v>
      </c>
      <c r="D41" s="43" t="s">
        <v>12</v>
      </c>
      <c r="E41" s="41" t="s">
        <v>22</v>
      </c>
      <c r="F41" s="41" t="s">
        <v>42</v>
      </c>
      <c r="G41" s="107" t="s">
        <v>265</v>
      </c>
      <c r="H41" s="42" t="s">
        <v>266</v>
      </c>
      <c r="I41" s="87">
        <f>COUNTIF(C$9:C41,C41)</f>
        <v>1</v>
      </c>
      <c r="J41" s="101">
        <f t="shared" si="39"/>
        <v>0</v>
      </c>
      <c r="K41" s="102">
        <f t="shared" si="40"/>
        <v>0</v>
      </c>
      <c r="L41" s="103">
        <f t="shared" si="41"/>
        <v>9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 t="s">
        <v>267</v>
      </c>
      <c r="DH41" s="76" t="s">
        <v>267</v>
      </c>
      <c r="DI41" s="76" t="s">
        <v>267</v>
      </c>
      <c r="DJ41" s="76">
        <v>0</v>
      </c>
      <c r="DK41" s="76"/>
      <c r="DL41" s="76"/>
      <c r="DM41" s="76"/>
      <c r="DN41" s="76" t="s">
        <v>415</v>
      </c>
      <c r="DO41" s="76" t="s">
        <v>415</v>
      </c>
      <c r="DP41" s="76" t="s">
        <v>415</v>
      </c>
      <c r="DQ41" s="76" t="s">
        <v>531</v>
      </c>
      <c r="DR41" s="76" t="s">
        <v>530</v>
      </c>
      <c r="DS41" s="76" t="s">
        <v>530</v>
      </c>
      <c r="DT41" s="76">
        <v>0</v>
      </c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44965</v>
      </c>
      <c r="C42" s="44" t="s">
        <v>268</v>
      </c>
      <c r="D42" s="43" t="s">
        <v>13</v>
      </c>
      <c r="E42" s="41" t="s">
        <v>31</v>
      </c>
      <c r="F42" s="41" t="s">
        <v>42</v>
      </c>
      <c r="G42" s="107" t="s">
        <v>269</v>
      </c>
      <c r="H42" s="42" t="s">
        <v>270</v>
      </c>
      <c r="I42" s="87">
        <f>COUNTIF(C$9:C42,C42)</f>
        <v>1</v>
      </c>
      <c r="J42" s="101">
        <f t="shared" si="39"/>
        <v>0</v>
      </c>
      <c r="K42" s="102">
        <f t="shared" si="40"/>
        <v>0</v>
      </c>
      <c r="L42" s="103">
        <f t="shared" si="41"/>
        <v>3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 t="s">
        <v>271</v>
      </c>
      <c r="DH42" s="76" t="s">
        <v>271</v>
      </c>
      <c r="DI42" s="76" t="s">
        <v>271</v>
      </c>
      <c r="DJ42" s="76">
        <v>0</v>
      </c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44965</v>
      </c>
      <c r="C43" s="44" t="s">
        <v>274</v>
      </c>
      <c r="D43" s="43" t="s">
        <v>12</v>
      </c>
      <c r="E43" s="41" t="s">
        <v>22</v>
      </c>
      <c r="F43" s="41" t="s">
        <v>44</v>
      </c>
      <c r="G43" s="107" t="s">
        <v>275</v>
      </c>
      <c r="H43" s="42" t="s">
        <v>276</v>
      </c>
      <c r="I43" s="87">
        <f>COUNTIF(C$9:C43,C43)</f>
        <v>1</v>
      </c>
      <c r="J43" s="101">
        <f t="shared" si="39"/>
        <v>0</v>
      </c>
      <c r="K43" s="102">
        <f t="shared" si="40"/>
        <v>3</v>
      </c>
      <c r="L43" s="103">
        <f t="shared" si="41"/>
        <v>0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 t="s">
        <v>277</v>
      </c>
      <c r="DI43" s="76" t="s">
        <v>277</v>
      </c>
      <c r="DJ43" s="76" t="s">
        <v>277</v>
      </c>
      <c r="DK43" s="76">
        <v>0</v>
      </c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44966</v>
      </c>
      <c r="C44" s="44" t="s">
        <v>284</v>
      </c>
      <c r="D44" s="43" t="s">
        <v>12</v>
      </c>
      <c r="E44" s="41" t="s">
        <v>27</v>
      </c>
      <c r="F44" s="41" t="s">
        <v>42</v>
      </c>
      <c r="G44" s="107" t="s">
        <v>285</v>
      </c>
      <c r="H44" s="42" t="s">
        <v>286</v>
      </c>
      <c r="I44" s="87">
        <f>COUNTIF(C$9:C44,C44)</f>
        <v>1</v>
      </c>
      <c r="J44" s="101">
        <f t="shared" si="39"/>
        <v>0</v>
      </c>
      <c r="K44" s="102">
        <f t="shared" si="40"/>
        <v>2</v>
      </c>
      <c r="L44" s="103">
        <f t="shared" si="41"/>
        <v>7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 t="s">
        <v>290</v>
      </c>
      <c r="DI44" s="76" t="s">
        <v>373</v>
      </c>
      <c r="DJ44" s="76" t="s">
        <v>290</v>
      </c>
      <c r="DK44" s="76" t="s">
        <v>290</v>
      </c>
      <c r="DL44" s="76" t="s">
        <v>290</v>
      </c>
      <c r="DM44" s="76" t="s">
        <v>372</v>
      </c>
      <c r="DN44" s="76" t="s">
        <v>408</v>
      </c>
      <c r="DO44" s="76" t="s">
        <v>407</v>
      </c>
      <c r="DP44" s="76">
        <v>0</v>
      </c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44966</v>
      </c>
      <c r="C45" s="44" t="s">
        <v>287</v>
      </c>
      <c r="D45" s="43" t="s">
        <v>12</v>
      </c>
      <c r="E45" s="41" t="s">
        <v>27</v>
      </c>
      <c r="F45" s="41" t="s">
        <v>42</v>
      </c>
      <c r="G45" s="107" t="s">
        <v>288</v>
      </c>
      <c r="H45" s="42" t="s">
        <v>289</v>
      </c>
      <c r="I45" s="87">
        <f>COUNTIF(C$9:C45,C45)</f>
        <v>1</v>
      </c>
      <c r="J45" s="101">
        <f t="shared" si="39"/>
        <v>0</v>
      </c>
      <c r="K45" s="102">
        <f t="shared" si="40"/>
        <v>0</v>
      </c>
      <c r="L45" s="103">
        <f t="shared" si="41"/>
        <v>13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 t="s">
        <v>291</v>
      </c>
      <c r="DJ45" s="76" t="s">
        <v>291</v>
      </c>
      <c r="DK45" s="76" t="s">
        <v>291</v>
      </c>
      <c r="DL45" s="76" t="s">
        <v>291</v>
      </c>
      <c r="DM45" s="76">
        <v>0</v>
      </c>
      <c r="DN45" s="76" t="s">
        <v>410</v>
      </c>
      <c r="DO45" s="76" t="s">
        <v>411</v>
      </c>
      <c r="DP45" s="76">
        <v>0</v>
      </c>
      <c r="DQ45" s="76" t="s">
        <v>439</v>
      </c>
      <c r="DR45" s="76" t="s">
        <v>439</v>
      </c>
      <c r="DS45" s="76" t="s">
        <v>439</v>
      </c>
      <c r="DT45" s="76" t="s">
        <v>687</v>
      </c>
      <c r="DU45" s="76" t="s">
        <v>687</v>
      </c>
      <c r="DV45" s="76" t="s">
        <v>687</v>
      </c>
      <c r="DW45" s="76" t="s">
        <v>687</v>
      </c>
      <c r="DX45" s="76">
        <v>0</v>
      </c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44966</v>
      </c>
      <c r="C46" s="44" t="s">
        <v>293</v>
      </c>
      <c r="D46" s="43" t="s">
        <v>11</v>
      </c>
      <c r="E46" s="41" t="s">
        <v>33</v>
      </c>
      <c r="F46" s="41" t="s">
        <v>42</v>
      </c>
      <c r="G46" s="107" t="s">
        <v>294</v>
      </c>
      <c r="H46" s="42" t="s">
        <v>295</v>
      </c>
      <c r="I46" s="87">
        <f>COUNTIF(C$9:C46,C46)</f>
        <v>1</v>
      </c>
      <c r="J46" s="101">
        <f t="shared" si="39"/>
        <v>0</v>
      </c>
      <c r="K46" s="102">
        <f t="shared" si="40"/>
        <v>6</v>
      </c>
      <c r="L46" s="103">
        <f t="shared" si="41"/>
        <v>0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 t="s">
        <v>296</v>
      </c>
      <c r="DJ46" s="76" t="s">
        <v>296</v>
      </c>
      <c r="DK46" s="76" t="s">
        <v>296</v>
      </c>
      <c r="DL46" s="76" t="s">
        <v>296</v>
      </c>
      <c r="DM46" s="76" t="s">
        <v>296</v>
      </c>
      <c r="DN46" s="76" t="s">
        <v>296</v>
      </c>
      <c r="DO46" s="76">
        <v>0</v>
      </c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44966</v>
      </c>
      <c r="C47" s="44" t="s">
        <v>297</v>
      </c>
      <c r="D47" s="43" t="s">
        <v>12</v>
      </c>
      <c r="E47" s="41" t="s">
        <v>22</v>
      </c>
      <c r="F47" s="41" t="s">
        <v>42</v>
      </c>
      <c r="G47" s="107" t="s">
        <v>298</v>
      </c>
      <c r="H47" s="42" t="s">
        <v>299</v>
      </c>
      <c r="I47" s="87">
        <f>COUNTIF(C$9:C47,C47)</f>
        <v>1</v>
      </c>
      <c r="J47" s="101">
        <f t="shared" si="39"/>
        <v>0</v>
      </c>
      <c r="K47" s="102">
        <f t="shared" si="40"/>
        <v>0</v>
      </c>
      <c r="L47" s="103">
        <f t="shared" si="41"/>
        <v>6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 t="s">
        <v>300</v>
      </c>
      <c r="DJ47" s="76" t="s">
        <v>300</v>
      </c>
      <c r="DK47" s="76">
        <v>0</v>
      </c>
      <c r="DL47" s="76"/>
      <c r="DM47" s="76"/>
      <c r="DN47" s="76" t="s">
        <v>412</v>
      </c>
      <c r="DO47" s="76" t="s">
        <v>412</v>
      </c>
      <c r="DP47" s="76" t="s">
        <v>460</v>
      </c>
      <c r="DQ47" s="76" t="s">
        <v>460</v>
      </c>
      <c r="DR47" s="76">
        <v>0</v>
      </c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44966</v>
      </c>
      <c r="C48" s="44" t="s">
        <v>413</v>
      </c>
      <c r="D48" s="43" t="s">
        <v>12</v>
      </c>
      <c r="E48" s="41" t="s">
        <v>22</v>
      </c>
      <c r="F48" s="41" t="s">
        <v>42</v>
      </c>
      <c r="G48" s="107" t="s">
        <v>139</v>
      </c>
      <c r="H48" s="42" t="s">
        <v>140</v>
      </c>
      <c r="I48" s="87">
        <f>COUNTIF(C$9:C48,C48)</f>
        <v>2</v>
      </c>
      <c r="J48" s="101">
        <f t="shared" si="39"/>
        <v>0</v>
      </c>
      <c r="K48" s="102">
        <f t="shared" si="40"/>
        <v>0</v>
      </c>
      <c r="L48" s="103">
        <f t="shared" si="41"/>
        <v>6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 t="s">
        <v>301</v>
      </c>
      <c r="DI48" s="76" t="s">
        <v>301</v>
      </c>
      <c r="DJ48" s="76" t="s">
        <v>301</v>
      </c>
      <c r="DK48" s="76">
        <v>0</v>
      </c>
      <c r="DL48" s="76"/>
      <c r="DM48" s="76"/>
      <c r="DN48" s="76"/>
      <c r="DO48" s="76" t="s">
        <v>414</v>
      </c>
      <c r="DP48" s="76" t="s">
        <v>414</v>
      </c>
      <c r="DQ48" s="76" t="s">
        <v>414</v>
      </c>
      <c r="DR48" s="76">
        <v>0</v>
      </c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44967</v>
      </c>
      <c r="C49" s="44" t="s">
        <v>302</v>
      </c>
      <c r="D49" s="43" t="s">
        <v>11</v>
      </c>
      <c r="E49" s="41" t="s">
        <v>33</v>
      </c>
      <c r="F49" s="41" t="s">
        <v>43</v>
      </c>
      <c r="G49" s="107" t="s">
        <v>303</v>
      </c>
      <c r="H49" s="42" t="s">
        <v>304</v>
      </c>
      <c r="I49" s="87">
        <f>COUNTIF(C$9:C49,C49)</f>
        <v>1</v>
      </c>
      <c r="J49" s="101">
        <f t="shared" si="39"/>
        <v>0</v>
      </c>
      <c r="K49" s="102">
        <f t="shared" si="40"/>
        <v>0</v>
      </c>
      <c r="L49" s="103">
        <f t="shared" si="41"/>
        <v>6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 t="s">
        <v>305</v>
      </c>
      <c r="DK49" s="76" t="s">
        <v>305</v>
      </c>
      <c r="DL49" s="76" t="s">
        <v>305</v>
      </c>
      <c r="DM49" s="76" t="s">
        <v>305</v>
      </c>
      <c r="DN49" s="76" t="s">
        <v>420</v>
      </c>
      <c r="DO49" s="76" t="s">
        <v>431</v>
      </c>
      <c r="DP49" s="76">
        <v>0</v>
      </c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44967</v>
      </c>
      <c r="C50" s="44" t="s">
        <v>215</v>
      </c>
      <c r="D50" s="43" t="s">
        <v>11</v>
      </c>
      <c r="E50" s="41" t="s">
        <v>33</v>
      </c>
      <c r="F50" s="41" t="s">
        <v>42</v>
      </c>
      <c r="G50" s="107" t="s">
        <v>216</v>
      </c>
      <c r="H50" s="42" t="s">
        <v>217</v>
      </c>
      <c r="I50" s="87">
        <f>COUNTIF(C$9:C50,C50)</f>
        <v>2</v>
      </c>
      <c r="J50" s="101">
        <f t="shared" si="39"/>
        <v>0</v>
      </c>
      <c r="K50" s="102">
        <f t="shared" si="40"/>
        <v>3</v>
      </c>
      <c r="L50" s="103">
        <f t="shared" si="41"/>
        <v>8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 t="s">
        <v>336</v>
      </c>
      <c r="DN50" s="76" t="s">
        <v>313</v>
      </c>
      <c r="DO50" s="76" t="s">
        <v>313</v>
      </c>
      <c r="DP50" s="76" t="s">
        <v>432</v>
      </c>
      <c r="DQ50" s="76" t="s">
        <v>432</v>
      </c>
      <c r="DR50" s="76">
        <v>0</v>
      </c>
      <c r="DS50" s="76"/>
      <c r="DT50" s="76" t="s">
        <v>623</v>
      </c>
      <c r="DU50" s="76" t="s">
        <v>623</v>
      </c>
      <c r="DV50" s="76" t="s">
        <v>623</v>
      </c>
      <c r="DW50" s="76">
        <v>0</v>
      </c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44967</v>
      </c>
      <c r="C51" s="44" t="s">
        <v>307</v>
      </c>
      <c r="D51" s="43" t="s">
        <v>8</v>
      </c>
      <c r="E51" s="41" t="s">
        <v>91</v>
      </c>
      <c r="F51" s="41" t="s">
        <v>42</v>
      </c>
      <c r="G51" s="107" t="s">
        <v>308</v>
      </c>
      <c r="H51" s="42" t="s">
        <v>309</v>
      </c>
      <c r="I51" s="87">
        <f>COUNTIF(C$9:C51,C51)</f>
        <v>1</v>
      </c>
      <c r="J51" s="101">
        <f t="shared" si="39"/>
        <v>2</v>
      </c>
      <c r="K51" s="102">
        <f t="shared" si="40"/>
        <v>8</v>
      </c>
      <c r="L51" s="103">
        <f t="shared" si="41"/>
        <v>4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 t="s">
        <v>312</v>
      </c>
      <c r="DK51" s="76" t="s">
        <v>312</v>
      </c>
      <c r="DL51" s="76" t="s">
        <v>312</v>
      </c>
      <c r="DM51" s="76" t="s">
        <v>345</v>
      </c>
      <c r="DN51" s="76" t="s">
        <v>345</v>
      </c>
      <c r="DO51" s="76" t="s">
        <v>433</v>
      </c>
      <c r="DP51" s="76" t="s">
        <v>434</v>
      </c>
      <c r="DQ51" s="76" t="s">
        <v>528</v>
      </c>
      <c r="DR51" s="76" t="s">
        <v>528</v>
      </c>
      <c r="DS51" s="76" t="s">
        <v>528</v>
      </c>
      <c r="DT51" s="76">
        <v>0</v>
      </c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44967</v>
      </c>
      <c r="C52" s="44" t="s">
        <v>310</v>
      </c>
      <c r="D52" s="43" t="s">
        <v>8</v>
      </c>
      <c r="E52" s="41" t="s">
        <v>91</v>
      </c>
      <c r="F52" s="41" t="s">
        <v>42</v>
      </c>
      <c r="G52" s="107" t="s">
        <v>139</v>
      </c>
      <c r="H52" s="42" t="s">
        <v>140</v>
      </c>
      <c r="I52" s="87">
        <f>COUNTIF(C$9:C52,C52)</f>
        <v>1</v>
      </c>
      <c r="J52" s="101">
        <f t="shared" si="39"/>
        <v>0</v>
      </c>
      <c r="K52" s="102">
        <f t="shared" si="40"/>
        <v>4</v>
      </c>
      <c r="L52" s="103">
        <f t="shared" si="41"/>
        <v>0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 t="s">
        <v>311</v>
      </c>
      <c r="DL52" s="76" t="s">
        <v>311</v>
      </c>
      <c r="DM52" s="76" t="s">
        <v>311</v>
      </c>
      <c r="DN52" s="76" t="s">
        <v>311</v>
      </c>
      <c r="DO52" s="76">
        <v>0</v>
      </c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44967</v>
      </c>
      <c r="C53" s="44" t="s">
        <v>314</v>
      </c>
      <c r="D53" s="43" t="s">
        <v>12</v>
      </c>
      <c r="E53" s="41" t="s">
        <v>22</v>
      </c>
      <c r="F53" s="41" t="s">
        <v>42</v>
      </c>
      <c r="G53" s="107" t="s">
        <v>315</v>
      </c>
      <c r="H53" s="42" t="s">
        <v>316</v>
      </c>
      <c r="I53" s="87">
        <f>COUNTIF(C$9:C53,C53)</f>
        <v>1</v>
      </c>
      <c r="J53" s="101">
        <f t="shared" si="39"/>
        <v>3</v>
      </c>
      <c r="K53" s="102">
        <f t="shared" si="40"/>
        <v>0</v>
      </c>
      <c r="L53" s="103">
        <f t="shared" si="41"/>
        <v>6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 t="s">
        <v>317</v>
      </c>
      <c r="DN53" s="76">
        <v>0</v>
      </c>
      <c r="DO53" s="76"/>
      <c r="DP53" s="76" t="s">
        <v>520</v>
      </c>
      <c r="DQ53" s="76" t="s">
        <v>533</v>
      </c>
      <c r="DR53" s="76" t="s">
        <v>532</v>
      </c>
      <c r="DS53" s="76" t="s">
        <v>532</v>
      </c>
      <c r="DT53" s="76" t="s">
        <v>705</v>
      </c>
      <c r="DU53" s="76" t="s">
        <v>705</v>
      </c>
      <c r="DV53" s="76" t="s">
        <v>705</v>
      </c>
      <c r="DW53" s="76">
        <v>0</v>
      </c>
      <c r="DX53" s="76" t="s">
        <v>752</v>
      </c>
      <c r="DY53" s="76">
        <v>0</v>
      </c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44970</v>
      </c>
      <c r="C54" s="44" t="s">
        <v>235</v>
      </c>
      <c r="D54" s="43" t="s">
        <v>12</v>
      </c>
      <c r="E54" s="41" t="s">
        <v>100</v>
      </c>
      <c r="F54" s="41" t="s">
        <v>42</v>
      </c>
      <c r="G54" s="107" t="s">
        <v>236</v>
      </c>
      <c r="H54" s="42" t="s">
        <v>237</v>
      </c>
      <c r="I54" s="87">
        <f>COUNTIF(C$9:C54,C54)</f>
        <v>2</v>
      </c>
      <c r="J54" s="101">
        <f t="shared" si="39"/>
        <v>0</v>
      </c>
      <c r="K54" s="102">
        <f t="shared" si="40"/>
        <v>3</v>
      </c>
      <c r="L54" s="103">
        <f t="shared" si="41"/>
        <v>2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 t="s">
        <v>320</v>
      </c>
      <c r="DN54" s="76" t="s">
        <v>320</v>
      </c>
      <c r="DO54" s="76">
        <v>0</v>
      </c>
      <c r="DP54" s="76"/>
      <c r="DQ54" s="76"/>
      <c r="DR54" s="76"/>
      <c r="DS54" s="76"/>
      <c r="DT54" s="76" t="s">
        <v>534</v>
      </c>
      <c r="DU54" s="76" t="s">
        <v>534</v>
      </c>
      <c r="DV54" s="76" t="s">
        <v>534</v>
      </c>
      <c r="DW54" s="76">
        <v>0</v>
      </c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44970</v>
      </c>
      <c r="C55" s="44" t="s">
        <v>324</v>
      </c>
      <c r="D55" s="43" t="s">
        <v>13</v>
      </c>
      <c r="E55" s="41" t="s">
        <v>31</v>
      </c>
      <c r="F55" s="41" t="s">
        <v>39</v>
      </c>
      <c r="G55" s="107" t="s">
        <v>325</v>
      </c>
      <c r="H55" s="42" t="s">
        <v>326</v>
      </c>
      <c r="I55" s="87">
        <f>COUNTIF(C$9:C55,C55)</f>
        <v>1</v>
      </c>
      <c r="J55" s="101">
        <f t="shared" si="39"/>
        <v>0</v>
      </c>
      <c r="K55" s="102">
        <f t="shared" si="40"/>
        <v>3</v>
      </c>
      <c r="L55" s="103">
        <f t="shared" si="41"/>
        <v>0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 t="s">
        <v>327</v>
      </c>
      <c r="DN55" s="76" t="s">
        <v>327</v>
      </c>
      <c r="DO55" s="76" t="s">
        <v>327</v>
      </c>
      <c r="DP55" s="76">
        <v>0</v>
      </c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44970</v>
      </c>
      <c r="C56" s="44" t="s">
        <v>328</v>
      </c>
      <c r="D56" s="43" t="s">
        <v>11</v>
      </c>
      <c r="E56" s="41" t="s">
        <v>79</v>
      </c>
      <c r="F56" s="41" t="s">
        <v>42</v>
      </c>
      <c r="G56" s="107" t="s">
        <v>329</v>
      </c>
      <c r="H56" s="42" t="s">
        <v>330</v>
      </c>
      <c r="I56" s="87">
        <f>COUNTIF(C$9:C56,C56)</f>
        <v>1</v>
      </c>
      <c r="J56" s="101">
        <f t="shared" si="39"/>
        <v>0</v>
      </c>
      <c r="K56" s="102">
        <f t="shared" si="40"/>
        <v>2</v>
      </c>
      <c r="L56" s="103">
        <f t="shared" si="41"/>
        <v>11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 t="s">
        <v>421</v>
      </c>
      <c r="DK56" s="76" t="s">
        <v>334</v>
      </c>
      <c r="DL56" s="76" t="s">
        <v>334</v>
      </c>
      <c r="DM56" s="76" t="s">
        <v>423</v>
      </c>
      <c r="DN56" s="76" t="s">
        <v>422</v>
      </c>
      <c r="DO56" s="76" t="s">
        <v>454</v>
      </c>
      <c r="DP56" s="76" t="s">
        <v>526</v>
      </c>
      <c r="DQ56" s="76" t="s">
        <v>527</v>
      </c>
      <c r="DR56" s="76" t="s">
        <v>525</v>
      </c>
      <c r="DS56" s="76" t="s">
        <v>524</v>
      </c>
      <c r="DT56" s="76" t="s">
        <v>524</v>
      </c>
      <c r="DU56" s="76">
        <v>0</v>
      </c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44970</v>
      </c>
      <c r="C57" s="44" t="s">
        <v>331</v>
      </c>
      <c r="D57" s="43" t="s">
        <v>11</v>
      </c>
      <c r="E57" s="41" t="s">
        <v>33</v>
      </c>
      <c r="F57" s="41" t="s">
        <v>42</v>
      </c>
      <c r="G57" s="107" t="s">
        <v>332</v>
      </c>
      <c r="H57" s="42" t="s">
        <v>333</v>
      </c>
      <c r="I57" s="87">
        <f>COUNTIF(C$9:C57,C57)</f>
        <v>1</v>
      </c>
      <c r="J57" s="101">
        <f t="shared" si="39"/>
        <v>4</v>
      </c>
      <c r="K57" s="102">
        <f t="shared" si="40"/>
        <v>0</v>
      </c>
      <c r="L57" s="103">
        <f t="shared" si="41"/>
        <v>5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 t="s">
        <v>335</v>
      </c>
      <c r="DN57" s="76" t="s">
        <v>335</v>
      </c>
      <c r="DO57" s="76" t="s">
        <v>453</v>
      </c>
      <c r="DP57" s="76" t="s">
        <v>452</v>
      </c>
      <c r="DQ57" s="76" t="s">
        <v>523</v>
      </c>
      <c r="DR57" s="76" t="s">
        <v>622</v>
      </c>
      <c r="DS57" s="76" t="s">
        <v>622</v>
      </c>
      <c r="DT57" s="76" t="s">
        <v>622</v>
      </c>
      <c r="DU57" s="76" t="s">
        <v>622</v>
      </c>
      <c r="DV57" s="76">
        <v>0</v>
      </c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44970</v>
      </c>
      <c r="C58" s="44" t="s">
        <v>337</v>
      </c>
      <c r="D58" s="43" t="s">
        <v>14</v>
      </c>
      <c r="E58" s="41" t="s">
        <v>34</v>
      </c>
      <c r="F58" s="41" t="s">
        <v>42</v>
      </c>
      <c r="G58" s="107" t="s">
        <v>338</v>
      </c>
      <c r="H58" s="42" t="s">
        <v>339</v>
      </c>
      <c r="I58" s="87">
        <f>COUNTIF(C$9:C58,C58)</f>
        <v>1</v>
      </c>
      <c r="J58" s="101">
        <f t="shared" si="39"/>
        <v>0</v>
      </c>
      <c r="K58" s="102">
        <f t="shared" si="40"/>
        <v>0</v>
      </c>
      <c r="L58" s="103">
        <f t="shared" si="41"/>
        <v>6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 t="s">
        <v>340</v>
      </c>
      <c r="DO58" s="76" t="s">
        <v>340</v>
      </c>
      <c r="DP58" s="76" t="s">
        <v>340</v>
      </c>
      <c r="DQ58" s="76">
        <v>0</v>
      </c>
      <c r="DR58" s="76"/>
      <c r="DS58" s="76"/>
      <c r="DT58" s="76" t="s">
        <v>625</v>
      </c>
      <c r="DU58" s="76" t="s">
        <v>625</v>
      </c>
      <c r="DV58" s="76" t="s">
        <v>625</v>
      </c>
      <c r="DW58" s="76">
        <v>0</v>
      </c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44970</v>
      </c>
      <c r="C59" s="44" t="s">
        <v>341</v>
      </c>
      <c r="D59" s="43" t="s">
        <v>16</v>
      </c>
      <c r="E59" s="41" t="s">
        <v>85</v>
      </c>
      <c r="F59" s="41" t="s">
        <v>105</v>
      </c>
      <c r="G59" s="107" t="s">
        <v>342</v>
      </c>
      <c r="H59" s="42" t="s">
        <v>343</v>
      </c>
      <c r="I59" s="87">
        <f>COUNTIF(C$9:C59,C59)</f>
        <v>1</v>
      </c>
      <c r="J59" s="101">
        <f t="shared" si="39"/>
        <v>0</v>
      </c>
      <c r="K59" s="102">
        <f t="shared" si="40"/>
        <v>0</v>
      </c>
      <c r="L59" s="103">
        <f t="shared" si="41"/>
        <v>3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 t="s">
        <v>344</v>
      </c>
      <c r="DO59" s="76" t="s">
        <v>344</v>
      </c>
      <c r="DP59" s="76" t="s">
        <v>344</v>
      </c>
      <c r="DQ59" s="76">
        <v>0</v>
      </c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44970</v>
      </c>
      <c r="C60" s="44" t="s">
        <v>346</v>
      </c>
      <c r="D60" s="43" t="s">
        <v>17</v>
      </c>
      <c r="E60" s="41" t="s">
        <v>93</v>
      </c>
      <c r="F60" s="41" t="s">
        <v>105</v>
      </c>
      <c r="G60" s="107" t="s">
        <v>347</v>
      </c>
      <c r="H60" s="42" t="s">
        <v>348</v>
      </c>
      <c r="I60" s="87">
        <f>COUNTIF(C$9:C60,C60)</f>
        <v>1</v>
      </c>
      <c r="J60" s="101">
        <f t="shared" si="39"/>
        <v>0</v>
      </c>
      <c r="K60" s="102">
        <f t="shared" si="40"/>
        <v>0</v>
      </c>
      <c r="L60" s="103">
        <f t="shared" si="41"/>
        <v>12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 t="s">
        <v>349</v>
      </c>
      <c r="DN60" s="76" t="s">
        <v>349</v>
      </c>
      <c r="DO60" s="76">
        <v>0</v>
      </c>
      <c r="DP60" s="76" t="s">
        <v>455</v>
      </c>
      <c r="DQ60" s="76" t="s">
        <v>455</v>
      </c>
      <c r="DR60" s="76" t="s">
        <v>455</v>
      </c>
      <c r="DS60" s="76" t="s">
        <v>627</v>
      </c>
      <c r="DT60" s="76" t="s">
        <v>627</v>
      </c>
      <c r="DU60" s="76" t="s">
        <v>627</v>
      </c>
      <c r="DV60" s="76">
        <v>0</v>
      </c>
      <c r="DW60" s="76"/>
      <c r="DX60" s="76"/>
      <c r="DY60" s="76" t="s">
        <v>820</v>
      </c>
      <c r="DZ60" s="76" t="s">
        <v>820</v>
      </c>
      <c r="EA60" s="76" t="s">
        <v>820</v>
      </c>
      <c r="EB60" s="76" t="s">
        <v>820</v>
      </c>
      <c r="EC60" s="76">
        <v>0</v>
      </c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44970</v>
      </c>
      <c r="C61" s="44" t="s">
        <v>350</v>
      </c>
      <c r="D61" s="43" t="s">
        <v>12</v>
      </c>
      <c r="E61" s="41" t="s">
        <v>22</v>
      </c>
      <c r="F61" s="41" t="s">
        <v>42</v>
      </c>
      <c r="G61" s="107" t="s">
        <v>351</v>
      </c>
      <c r="H61" s="42" t="s">
        <v>352</v>
      </c>
      <c r="I61" s="87">
        <f>COUNTIF(C$9:C61,C61)</f>
        <v>1</v>
      </c>
      <c r="J61" s="101">
        <f t="shared" si="39"/>
        <v>0</v>
      </c>
      <c r="K61" s="102">
        <f t="shared" si="40"/>
        <v>0</v>
      </c>
      <c r="L61" s="103">
        <f t="shared" si="41"/>
        <v>3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 t="s">
        <v>353</v>
      </c>
      <c r="DN61" s="76" t="s">
        <v>354</v>
      </c>
      <c r="DO61" s="76" t="s">
        <v>354</v>
      </c>
      <c r="DP61" s="76">
        <v>0</v>
      </c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44970</v>
      </c>
      <c r="C62" s="44" t="s">
        <v>355</v>
      </c>
      <c r="D62" s="43" t="s">
        <v>12</v>
      </c>
      <c r="E62" s="41" t="s">
        <v>22</v>
      </c>
      <c r="F62" s="41" t="s">
        <v>43</v>
      </c>
      <c r="G62" s="107" t="s">
        <v>356</v>
      </c>
      <c r="H62" s="42" t="s">
        <v>357</v>
      </c>
      <c r="I62" s="87">
        <f>COUNTIF(C$9:C62,C62)</f>
        <v>1</v>
      </c>
      <c r="J62" s="101">
        <f t="shared" si="39"/>
        <v>0</v>
      </c>
      <c r="K62" s="102">
        <f t="shared" si="40"/>
        <v>0</v>
      </c>
      <c r="L62" s="103">
        <f t="shared" si="41"/>
        <v>3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 t="s">
        <v>358</v>
      </c>
      <c r="DN62" s="76" t="s">
        <v>358</v>
      </c>
      <c r="DO62" s="76" t="s">
        <v>358</v>
      </c>
      <c r="DP62" s="76">
        <v>0</v>
      </c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44970</v>
      </c>
      <c r="C63" s="44" t="s">
        <v>359</v>
      </c>
      <c r="D63" s="43" t="s">
        <v>12</v>
      </c>
      <c r="E63" s="41" t="s">
        <v>22</v>
      </c>
      <c r="F63" s="41" t="s">
        <v>42</v>
      </c>
      <c r="G63" s="107" t="s">
        <v>360</v>
      </c>
      <c r="H63" s="42" t="s">
        <v>361</v>
      </c>
      <c r="I63" s="87">
        <f>COUNTIF(C$9:C63,C63)</f>
        <v>1</v>
      </c>
      <c r="J63" s="101">
        <f t="shared" si="39"/>
        <v>0</v>
      </c>
      <c r="K63" s="102">
        <f t="shared" si="40"/>
        <v>5</v>
      </c>
      <c r="L63" s="103">
        <f t="shared" si="41"/>
        <v>0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 t="s">
        <v>362</v>
      </c>
      <c r="DN63" s="76" t="s">
        <v>362</v>
      </c>
      <c r="DO63" s="76" t="s">
        <v>362</v>
      </c>
      <c r="DP63" s="76" t="s">
        <v>461</v>
      </c>
      <c r="DQ63" s="76" t="s">
        <v>461</v>
      </c>
      <c r="DR63" s="76">
        <v>0</v>
      </c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>
        <v>0</v>
      </c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44970</v>
      </c>
      <c r="C64" s="44" t="s">
        <v>219</v>
      </c>
      <c r="D64" s="43" t="s">
        <v>12</v>
      </c>
      <c r="E64" s="41" t="s">
        <v>22</v>
      </c>
      <c r="F64" s="41" t="s">
        <v>43</v>
      </c>
      <c r="G64" s="107" t="s">
        <v>220</v>
      </c>
      <c r="H64" s="42" t="s">
        <v>221</v>
      </c>
      <c r="I64" s="87">
        <f>COUNTIF(C$9:C64,C64)</f>
        <v>2</v>
      </c>
      <c r="J64" s="101">
        <f t="shared" si="39"/>
        <v>0</v>
      </c>
      <c r="K64" s="102">
        <f t="shared" si="40"/>
        <v>4</v>
      </c>
      <c r="L64" s="103">
        <f t="shared" si="41"/>
        <v>4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 t="s">
        <v>363</v>
      </c>
      <c r="DN64" s="76" t="s">
        <v>363</v>
      </c>
      <c r="DO64" s="76" t="s">
        <v>363</v>
      </c>
      <c r="DP64" s="76" t="s">
        <v>363</v>
      </c>
      <c r="DQ64" s="76" t="s">
        <v>529</v>
      </c>
      <c r="DR64" s="76" t="s">
        <v>529</v>
      </c>
      <c r="DS64" s="76" t="s">
        <v>529</v>
      </c>
      <c r="DT64" s="76" t="s">
        <v>529</v>
      </c>
      <c r="DU64" s="76">
        <v>0</v>
      </c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44970</v>
      </c>
      <c r="C65" s="44" t="s">
        <v>364</v>
      </c>
      <c r="D65" s="43" t="s">
        <v>12</v>
      </c>
      <c r="E65" s="41" t="s">
        <v>22</v>
      </c>
      <c r="F65" s="41" t="s">
        <v>42</v>
      </c>
      <c r="G65" s="107" t="s">
        <v>365</v>
      </c>
      <c r="H65" s="42" t="s">
        <v>366</v>
      </c>
      <c r="I65" s="87">
        <f>COUNTIF(C$9:C65,C65)</f>
        <v>1</v>
      </c>
      <c r="J65" s="101">
        <f t="shared" si="39"/>
        <v>0</v>
      </c>
      <c r="K65" s="102">
        <f t="shared" si="40"/>
        <v>3</v>
      </c>
      <c r="L65" s="103">
        <f t="shared" si="41"/>
        <v>0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 t="s">
        <v>367</v>
      </c>
      <c r="DO65" s="76" t="s">
        <v>367</v>
      </c>
      <c r="DP65" s="76" t="s">
        <v>367</v>
      </c>
      <c r="DQ65" s="76">
        <v>0</v>
      </c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44970</v>
      </c>
      <c r="C66" s="44" t="s">
        <v>368</v>
      </c>
      <c r="D66" s="43" t="s">
        <v>12</v>
      </c>
      <c r="E66" s="41" t="s">
        <v>22</v>
      </c>
      <c r="F66" s="41" t="s">
        <v>41</v>
      </c>
      <c r="G66" s="107" t="s">
        <v>369</v>
      </c>
      <c r="H66" s="42" t="s">
        <v>370</v>
      </c>
      <c r="I66" s="87">
        <f>COUNTIF(C$9:C66,C66)</f>
        <v>1</v>
      </c>
      <c r="J66" s="101">
        <f t="shared" si="39"/>
        <v>0</v>
      </c>
      <c r="K66" s="102">
        <f t="shared" si="40"/>
        <v>2</v>
      </c>
      <c r="L66" s="103">
        <f t="shared" si="41"/>
        <v>0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 t="s">
        <v>371</v>
      </c>
      <c r="DO66" s="76" t="s">
        <v>371</v>
      </c>
      <c r="DP66" s="76">
        <v>0</v>
      </c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44971</v>
      </c>
      <c r="C67" s="44" t="s">
        <v>374</v>
      </c>
      <c r="D67" s="43" t="s">
        <v>12</v>
      </c>
      <c r="E67" s="41" t="s">
        <v>100</v>
      </c>
      <c r="F67" s="41" t="s">
        <v>42</v>
      </c>
      <c r="G67" s="107" t="s">
        <v>375</v>
      </c>
      <c r="H67" s="42" t="s">
        <v>376</v>
      </c>
      <c r="I67" s="87">
        <f>COUNTIF(C$9:C67,C67)</f>
        <v>1</v>
      </c>
      <c r="J67" s="101">
        <f t="shared" si="39"/>
        <v>0</v>
      </c>
      <c r="K67" s="102">
        <f t="shared" si="40"/>
        <v>0</v>
      </c>
      <c r="L67" s="103">
        <f t="shared" si="41"/>
        <v>7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 t="s">
        <v>425</v>
      </c>
      <c r="DN67" s="76" t="s">
        <v>426</v>
      </c>
      <c r="DO67" s="76" t="s">
        <v>427</v>
      </c>
      <c r="DP67" s="76" t="s">
        <v>424</v>
      </c>
      <c r="DQ67" s="76">
        <v>0</v>
      </c>
      <c r="DR67" s="76"/>
      <c r="DS67" s="76"/>
      <c r="DT67" s="76" t="s">
        <v>536</v>
      </c>
      <c r="DU67" s="76" t="s">
        <v>537</v>
      </c>
      <c r="DV67" s="76" t="s">
        <v>538</v>
      </c>
      <c r="DW67" s="76">
        <v>0</v>
      </c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44971</v>
      </c>
      <c r="C68" s="44" t="s">
        <v>377</v>
      </c>
      <c r="D68" s="43" t="s">
        <v>12</v>
      </c>
      <c r="E68" s="41" t="s">
        <v>27</v>
      </c>
      <c r="F68" s="41" t="s">
        <v>42</v>
      </c>
      <c r="G68" s="107" t="s">
        <v>378</v>
      </c>
      <c r="H68" s="42" t="s">
        <v>379</v>
      </c>
      <c r="I68" s="87">
        <f>COUNTIF(C$9:C68,C68)</f>
        <v>1</v>
      </c>
      <c r="J68" s="101">
        <f t="shared" si="39"/>
        <v>0</v>
      </c>
      <c r="K68" s="102">
        <f t="shared" si="40"/>
        <v>10</v>
      </c>
      <c r="L68" s="103">
        <f t="shared" si="41"/>
        <v>0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 t="s">
        <v>380</v>
      </c>
      <c r="DN68" s="76" t="s">
        <v>380</v>
      </c>
      <c r="DO68" s="76" t="s">
        <v>409</v>
      </c>
      <c r="DP68" s="76" t="s">
        <v>409</v>
      </c>
      <c r="DQ68" s="76" t="s">
        <v>691</v>
      </c>
      <c r="DR68" s="76" t="s">
        <v>692</v>
      </c>
      <c r="DS68" s="76" t="s">
        <v>693</v>
      </c>
      <c r="DT68" s="76" t="s">
        <v>695</v>
      </c>
      <c r="DU68" s="76" t="s">
        <v>694</v>
      </c>
      <c r="DV68" s="76" t="s">
        <v>690</v>
      </c>
      <c r="DW68" s="76">
        <v>0</v>
      </c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44971</v>
      </c>
      <c r="C69" s="44" t="s">
        <v>381</v>
      </c>
      <c r="D69" s="43" t="s">
        <v>12</v>
      </c>
      <c r="E69" s="41" t="s">
        <v>27</v>
      </c>
      <c r="F69" s="41" t="s">
        <v>43</v>
      </c>
      <c r="G69" s="107" t="s">
        <v>382</v>
      </c>
      <c r="H69" s="42" t="s">
        <v>383</v>
      </c>
      <c r="I69" s="87">
        <f>COUNTIF(C$9:C69,C69)</f>
        <v>1</v>
      </c>
      <c r="J69" s="101">
        <f t="shared" si="39"/>
        <v>0</v>
      </c>
      <c r="K69" s="102">
        <f t="shared" si="40"/>
        <v>0</v>
      </c>
      <c r="L69" s="103">
        <f t="shared" si="41"/>
        <v>6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 t="s">
        <v>384</v>
      </c>
      <c r="DO69" s="76" t="s">
        <v>384</v>
      </c>
      <c r="DP69" s="76" t="s">
        <v>384</v>
      </c>
      <c r="DQ69" s="76" t="s">
        <v>384</v>
      </c>
      <c r="DR69" s="76" t="s">
        <v>384</v>
      </c>
      <c r="DS69" s="76" t="s">
        <v>384</v>
      </c>
      <c r="DT69" s="76">
        <v>0</v>
      </c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44971</v>
      </c>
      <c r="C70" s="44" t="s">
        <v>385</v>
      </c>
      <c r="D70" s="43" t="s">
        <v>11</v>
      </c>
      <c r="E70" s="41" t="s">
        <v>79</v>
      </c>
      <c r="F70" s="41" t="s">
        <v>39</v>
      </c>
      <c r="G70" s="107" t="s">
        <v>386</v>
      </c>
      <c r="H70" s="42" t="s">
        <v>387</v>
      </c>
      <c r="I70" s="87">
        <f>COUNTIF(C$9:C70,C70)</f>
        <v>1</v>
      </c>
      <c r="J70" s="101">
        <f t="shared" si="39"/>
        <v>3</v>
      </c>
      <c r="K70" s="102">
        <f t="shared" si="40"/>
        <v>0</v>
      </c>
      <c r="L70" s="103">
        <f t="shared" si="41"/>
        <v>0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 t="s">
        <v>388</v>
      </c>
      <c r="DO70" s="76" t="s">
        <v>388</v>
      </c>
      <c r="DP70" s="76" t="s">
        <v>388</v>
      </c>
      <c r="DQ70" s="76">
        <v>0</v>
      </c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44971</v>
      </c>
      <c r="C71" s="44" t="s">
        <v>389</v>
      </c>
      <c r="D71" s="43" t="s">
        <v>16</v>
      </c>
      <c r="E71" s="41" t="s">
        <v>85</v>
      </c>
      <c r="F71" s="41" t="s">
        <v>42</v>
      </c>
      <c r="G71" s="107" t="s">
        <v>390</v>
      </c>
      <c r="H71" s="42" t="s">
        <v>343</v>
      </c>
      <c r="I71" s="87">
        <f>COUNTIF(C$9:C71,C71)</f>
        <v>1</v>
      </c>
      <c r="J71" s="101">
        <f t="shared" si="39"/>
        <v>0</v>
      </c>
      <c r="K71" s="102">
        <f t="shared" si="40"/>
        <v>4</v>
      </c>
      <c r="L71" s="103">
        <f t="shared" si="41"/>
        <v>7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 t="s">
        <v>394</v>
      </c>
      <c r="DI71" s="76" t="s">
        <v>393</v>
      </c>
      <c r="DJ71" s="76" t="s">
        <v>393</v>
      </c>
      <c r="DK71" s="76">
        <v>0</v>
      </c>
      <c r="DL71" s="76"/>
      <c r="DM71" s="76" t="s">
        <v>395</v>
      </c>
      <c r="DN71" s="76" t="s">
        <v>395</v>
      </c>
      <c r="DO71" s="76" t="s">
        <v>395</v>
      </c>
      <c r="DP71" s="76" t="s">
        <v>395</v>
      </c>
      <c r="DQ71" s="76">
        <v>0</v>
      </c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44971</v>
      </c>
      <c r="C72" s="44" t="s">
        <v>391</v>
      </c>
      <c r="D72" s="43" t="s">
        <v>16</v>
      </c>
      <c r="E72" s="41" t="s">
        <v>85</v>
      </c>
      <c r="F72" s="41" t="s">
        <v>43</v>
      </c>
      <c r="G72" s="107" t="s">
        <v>183</v>
      </c>
      <c r="H72" s="42" t="s">
        <v>184</v>
      </c>
      <c r="I72" s="87">
        <f>COUNTIF(C$9:C72,C72)</f>
        <v>1</v>
      </c>
      <c r="J72" s="101">
        <f t="shared" si="39"/>
        <v>0</v>
      </c>
      <c r="K72" s="102">
        <f t="shared" si="40"/>
        <v>0</v>
      </c>
      <c r="L72" s="103">
        <f t="shared" si="41"/>
        <v>3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 t="s">
        <v>392</v>
      </c>
      <c r="DN72" s="76" t="s">
        <v>392</v>
      </c>
      <c r="DO72" s="76" t="s">
        <v>392</v>
      </c>
      <c r="DP72" s="76">
        <v>0</v>
      </c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44971</v>
      </c>
      <c r="C73" s="44" t="s">
        <v>396</v>
      </c>
      <c r="D73" s="43" t="s">
        <v>12</v>
      </c>
      <c r="E73" s="41" t="s">
        <v>22</v>
      </c>
      <c r="F73" s="41" t="s">
        <v>43</v>
      </c>
      <c r="G73" s="107" t="s">
        <v>397</v>
      </c>
      <c r="H73" s="42" t="s">
        <v>205</v>
      </c>
      <c r="I73" s="87">
        <f>COUNTIF(C$9:C73,C73)</f>
        <v>1</v>
      </c>
      <c r="J73" s="101">
        <f t="shared" ref="J73:J136" si="42">COUNTIF($M73:$NN73,"施設*")</f>
        <v>0</v>
      </c>
      <c r="K73" s="102">
        <f t="shared" ref="K73:K136" si="43">COUNTIF($M73:$NN73,"学年*")</f>
        <v>0</v>
      </c>
      <c r="L73" s="103">
        <f t="shared" ref="L73:L136" si="44">COUNTIF($M73:$NN73,"*学級*")</f>
        <v>4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 t="s">
        <v>398</v>
      </c>
      <c r="DO73" s="76" t="s">
        <v>398</v>
      </c>
      <c r="DP73" s="76" t="s">
        <v>398</v>
      </c>
      <c r="DQ73" s="76" t="s">
        <v>398</v>
      </c>
      <c r="DR73" s="76">
        <v>0</v>
      </c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44971</v>
      </c>
      <c r="C74" s="44" t="s">
        <v>399</v>
      </c>
      <c r="D74" s="43" t="s">
        <v>12</v>
      </c>
      <c r="E74" s="41" t="s">
        <v>22</v>
      </c>
      <c r="F74" s="41" t="s">
        <v>43</v>
      </c>
      <c r="G74" s="107" t="s">
        <v>400</v>
      </c>
      <c r="H74" s="42" t="s">
        <v>361</v>
      </c>
      <c r="I74" s="87">
        <f>COUNTIF(C$9:C74,C74)</f>
        <v>1</v>
      </c>
      <c r="J74" s="101">
        <f t="shared" si="42"/>
        <v>0</v>
      </c>
      <c r="K74" s="102">
        <f t="shared" si="43"/>
        <v>0</v>
      </c>
      <c r="L74" s="103">
        <f t="shared" si="44"/>
        <v>4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 t="s">
        <v>401</v>
      </c>
      <c r="DO74" s="76" t="s">
        <v>401</v>
      </c>
      <c r="DP74" s="76" t="s">
        <v>519</v>
      </c>
      <c r="DQ74" s="76" t="s">
        <v>518</v>
      </c>
      <c r="DR74" s="76">
        <v>0</v>
      </c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44971</v>
      </c>
      <c r="C75" s="44" t="s">
        <v>159</v>
      </c>
      <c r="D75" s="43" t="s">
        <v>12</v>
      </c>
      <c r="E75" s="41" t="s">
        <v>22</v>
      </c>
      <c r="F75" s="41" t="s">
        <v>42</v>
      </c>
      <c r="G75" s="107" t="s">
        <v>160</v>
      </c>
      <c r="H75" s="42" t="s">
        <v>161</v>
      </c>
      <c r="I75" s="87">
        <f>COUNTIF(C$9:C75,C75)</f>
        <v>2</v>
      </c>
      <c r="J75" s="101">
        <f t="shared" si="42"/>
        <v>0</v>
      </c>
      <c r="K75" s="102">
        <f t="shared" si="43"/>
        <v>0</v>
      </c>
      <c r="L75" s="103">
        <f t="shared" si="44"/>
        <v>2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 t="s">
        <v>402</v>
      </c>
      <c r="DO75" s="76" t="s">
        <v>402</v>
      </c>
      <c r="DP75" s="76">
        <v>0</v>
      </c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44971</v>
      </c>
      <c r="C76" s="44" t="s">
        <v>403</v>
      </c>
      <c r="D76" s="43" t="s">
        <v>12</v>
      </c>
      <c r="E76" s="41" t="s">
        <v>22</v>
      </c>
      <c r="F76" s="41" t="s">
        <v>42</v>
      </c>
      <c r="G76" s="107" t="s">
        <v>404</v>
      </c>
      <c r="H76" s="42" t="s">
        <v>158</v>
      </c>
      <c r="I76" s="87">
        <f>COUNTIF(C$9:C76,C76)</f>
        <v>1</v>
      </c>
      <c r="J76" s="101">
        <f t="shared" si="42"/>
        <v>0</v>
      </c>
      <c r="K76" s="102">
        <f t="shared" si="43"/>
        <v>2</v>
      </c>
      <c r="L76" s="103">
        <f t="shared" si="44"/>
        <v>5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 t="s">
        <v>405</v>
      </c>
      <c r="DO76" s="76" t="s">
        <v>405</v>
      </c>
      <c r="DP76" s="76" t="s">
        <v>405</v>
      </c>
      <c r="DQ76" s="76">
        <v>0</v>
      </c>
      <c r="DR76" s="76"/>
      <c r="DS76" s="76"/>
      <c r="DT76" s="76" t="s">
        <v>704</v>
      </c>
      <c r="DU76" s="76" t="s">
        <v>704</v>
      </c>
      <c r="DV76" s="76">
        <v>0</v>
      </c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44971</v>
      </c>
      <c r="C77" s="44" t="s">
        <v>250</v>
      </c>
      <c r="D77" s="43" t="s">
        <v>12</v>
      </c>
      <c r="E77" s="41" t="s">
        <v>22</v>
      </c>
      <c r="F77" s="41" t="s">
        <v>42</v>
      </c>
      <c r="G77" s="107" t="s">
        <v>251</v>
      </c>
      <c r="H77" s="42" t="s">
        <v>252</v>
      </c>
      <c r="I77" s="87">
        <f>COUNTIF(C$9:C77,C77)</f>
        <v>2</v>
      </c>
      <c r="J77" s="101">
        <f t="shared" si="42"/>
        <v>0</v>
      </c>
      <c r="K77" s="102">
        <f t="shared" si="43"/>
        <v>0</v>
      </c>
      <c r="L77" s="103">
        <f t="shared" si="44"/>
        <v>3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 t="s">
        <v>406</v>
      </c>
      <c r="DO77" s="76" t="s">
        <v>406</v>
      </c>
      <c r="DP77" s="76" t="s">
        <v>406</v>
      </c>
      <c r="DQ77" s="76">
        <v>0</v>
      </c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44972</v>
      </c>
      <c r="C78" s="44" t="s">
        <v>428</v>
      </c>
      <c r="D78" s="43" t="s">
        <v>11</v>
      </c>
      <c r="E78" s="41" t="s">
        <v>79</v>
      </c>
      <c r="F78" s="41" t="s">
        <v>43</v>
      </c>
      <c r="G78" s="107" t="s">
        <v>429</v>
      </c>
      <c r="H78" s="42" t="s">
        <v>330</v>
      </c>
      <c r="I78" s="87">
        <f>COUNTIF(C$9:C78,C78)</f>
        <v>1</v>
      </c>
      <c r="J78" s="101">
        <f t="shared" si="42"/>
        <v>0</v>
      </c>
      <c r="K78" s="102">
        <f t="shared" si="43"/>
        <v>0</v>
      </c>
      <c r="L78" s="103">
        <f t="shared" si="44"/>
        <v>3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 t="s">
        <v>430</v>
      </c>
      <c r="DO78" s="76" t="s">
        <v>430</v>
      </c>
      <c r="DP78" s="76" t="s">
        <v>430</v>
      </c>
      <c r="DQ78" s="76">
        <v>0</v>
      </c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44972</v>
      </c>
      <c r="C79" s="44" t="s">
        <v>435</v>
      </c>
      <c r="D79" s="43" t="s">
        <v>12</v>
      </c>
      <c r="E79" s="41" t="s">
        <v>22</v>
      </c>
      <c r="F79" s="41" t="s">
        <v>41</v>
      </c>
      <c r="G79" s="107" t="s">
        <v>436</v>
      </c>
      <c r="H79" s="42" t="s">
        <v>437</v>
      </c>
      <c r="I79" s="87">
        <f>COUNTIF(C$9:C79,C79)</f>
        <v>1</v>
      </c>
      <c r="J79" s="101">
        <f t="shared" si="42"/>
        <v>0</v>
      </c>
      <c r="K79" s="102">
        <f t="shared" si="43"/>
        <v>5</v>
      </c>
      <c r="L79" s="103">
        <f t="shared" si="44"/>
        <v>0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 t="s">
        <v>438</v>
      </c>
      <c r="DO79" s="76" t="s">
        <v>438</v>
      </c>
      <c r="DP79" s="76" t="s">
        <v>438</v>
      </c>
      <c r="DQ79" s="76" t="s">
        <v>438</v>
      </c>
      <c r="DR79" s="76" t="s">
        <v>438</v>
      </c>
      <c r="DS79" s="76">
        <v>0</v>
      </c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44973</v>
      </c>
      <c r="C80" s="44" t="s">
        <v>444</v>
      </c>
      <c r="D80" s="43" t="s">
        <v>13</v>
      </c>
      <c r="E80" s="41" t="s">
        <v>29</v>
      </c>
      <c r="F80" s="41" t="s">
        <v>42</v>
      </c>
      <c r="G80" s="107" t="s">
        <v>445</v>
      </c>
      <c r="H80" s="42" t="s">
        <v>446</v>
      </c>
      <c r="I80" s="87">
        <f>COUNTIF(C$9:C80,C80)</f>
        <v>1</v>
      </c>
      <c r="J80" s="101">
        <f t="shared" si="42"/>
        <v>0</v>
      </c>
      <c r="K80" s="102">
        <f t="shared" si="43"/>
        <v>0</v>
      </c>
      <c r="L80" s="103">
        <f t="shared" si="44"/>
        <v>10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 t="s">
        <v>447</v>
      </c>
      <c r="DQ80" s="76" t="s">
        <v>447</v>
      </c>
      <c r="DR80" s="76" t="s">
        <v>447</v>
      </c>
      <c r="DS80" s="76" t="s">
        <v>447</v>
      </c>
      <c r="DT80" s="76">
        <v>0</v>
      </c>
      <c r="DU80" s="76" t="s">
        <v>755</v>
      </c>
      <c r="DV80" s="76" t="s">
        <v>755</v>
      </c>
      <c r="DW80" s="76" t="s">
        <v>755</v>
      </c>
      <c r="DX80" s="76" t="s">
        <v>755</v>
      </c>
      <c r="DY80" s="76" t="s">
        <v>755</v>
      </c>
      <c r="DZ80" s="76" t="s">
        <v>755</v>
      </c>
      <c r="EA80" s="76">
        <v>0</v>
      </c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44973</v>
      </c>
      <c r="C81" s="44" t="s">
        <v>448</v>
      </c>
      <c r="D81" s="43" t="s">
        <v>11</v>
      </c>
      <c r="E81" s="41" t="s">
        <v>33</v>
      </c>
      <c r="F81" s="41" t="s">
        <v>42</v>
      </c>
      <c r="G81" s="107" t="s">
        <v>449</v>
      </c>
      <c r="H81" s="42" t="s">
        <v>450</v>
      </c>
      <c r="I81" s="87">
        <f>COUNTIF(C$9:C81,C81)</f>
        <v>1</v>
      </c>
      <c r="J81" s="101">
        <f t="shared" si="42"/>
        <v>4</v>
      </c>
      <c r="K81" s="102">
        <f t="shared" si="43"/>
        <v>2</v>
      </c>
      <c r="L81" s="103">
        <f t="shared" si="44"/>
        <v>3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 t="s">
        <v>451</v>
      </c>
      <c r="DQ81" s="76" t="s">
        <v>451</v>
      </c>
      <c r="DR81" s="76" t="s">
        <v>451</v>
      </c>
      <c r="DS81" s="76">
        <v>0</v>
      </c>
      <c r="DT81" s="76" t="s">
        <v>624</v>
      </c>
      <c r="DU81" s="76" t="s">
        <v>701</v>
      </c>
      <c r="DV81" s="76" t="s">
        <v>700</v>
      </c>
      <c r="DW81" s="76" t="s">
        <v>700</v>
      </c>
      <c r="DX81" s="76" t="s">
        <v>700</v>
      </c>
      <c r="DY81" s="76" t="s">
        <v>700</v>
      </c>
      <c r="DZ81" s="76">
        <v>0</v>
      </c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44973</v>
      </c>
      <c r="C82" s="44" t="s">
        <v>456</v>
      </c>
      <c r="D82" s="43" t="s">
        <v>12</v>
      </c>
      <c r="E82" s="41" t="s">
        <v>22</v>
      </c>
      <c r="F82" s="41" t="s">
        <v>105</v>
      </c>
      <c r="G82" s="107" t="s">
        <v>457</v>
      </c>
      <c r="H82" s="42" t="s">
        <v>458</v>
      </c>
      <c r="I82" s="87">
        <f>COUNTIF(C$9:C82,C82)</f>
        <v>1</v>
      </c>
      <c r="J82" s="101">
        <f t="shared" si="42"/>
        <v>0</v>
      </c>
      <c r="K82" s="102">
        <f t="shared" si="43"/>
        <v>0</v>
      </c>
      <c r="L82" s="103">
        <f t="shared" si="44"/>
        <v>2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 t="s">
        <v>459</v>
      </c>
      <c r="DQ82" s="76" t="s">
        <v>521</v>
      </c>
      <c r="DR82" s="76">
        <v>0</v>
      </c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44974</v>
      </c>
      <c r="C83" s="44" t="s">
        <v>462</v>
      </c>
      <c r="D83" s="43" t="s">
        <v>12</v>
      </c>
      <c r="E83" s="41" t="s">
        <v>25</v>
      </c>
      <c r="F83" s="41" t="s">
        <v>43</v>
      </c>
      <c r="G83" s="107" t="s">
        <v>463</v>
      </c>
      <c r="H83" s="42" t="s">
        <v>464</v>
      </c>
      <c r="I83" s="87">
        <f>COUNTIF(C$9:C83,C83)</f>
        <v>1</v>
      </c>
      <c r="J83" s="101">
        <f t="shared" si="42"/>
        <v>2</v>
      </c>
      <c r="K83" s="102">
        <f t="shared" si="43"/>
        <v>6</v>
      </c>
      <c r="L83" s="103">
        <f t="shared" si="44"/>
        <v>0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 t="s">
        <v>465</v>
      </c>
      <c r="DQ83" s="76" t="s">
        <v>465</v>
      </c>
      <c r="DR83" s="76" t="s">
        <v>465</v>
      </c>
      <c r="DS83" s="76" t="s">
        <v>465</v>
      </c>
      <c r="DT83" s="76" t="s">
        <v>711</v>
      </c>
      <c r="DU83" s="76" t="s">
        <v>711</v>
      </c>
      <c r="DV83" s="76" t="s">
        <v>754</v>
      </c>
      <c r="DW83" s="76" t="s">
        <v>754</v>
      </c>
      <c r="DX83" s="76">
        <v>0</v>
      </c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44974</v>
      </c>
      <c r="C84" s="44" t="s">
        <v>466</v>
      </c>
      <c r="D84" s="43" t="s">
        <v>12</v>
      </c>
      <c r="E84" s="41" t="s">
        <v>100</v>
      </c>
      <c r="F84" s="41" t="s">
        <v>42</v>
      </c>
      <c r="G84" s="107" t="s">
        <v>467</v>
      </c>
      <c r="H84" s="42" t="s">
        <v>468</v>
      </c>
      <c r="I84" s="87">
        <f>COUNTIF(C$9:C84,C84)</f>
        <v>1</v>
      </c>
      <c r="J84" s="101">
        <f t="shared" si="42"/>
        <v>0</v>
      </c>
      <c r="K84" s="102">
        <f t="shared" si="43"/>
        <v>0</v>
      </c>
      <c r="L84" s="103">
        <f t="shared" si="44"/>
        <v>7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 t="s">
        <v>469</v>
      </c>
      <c r="DR84" s="76">
        <v>0</v>
      </c>
      <c r="DS84" s="76"/>
      <c r="DT84" s="76" t="s">
        <v>535</v>
      </c>
      <c r="DU84" s="76" t="s">
        <v>689</v>
      </c>
      <c r="DV84" s="76" t="s">
        <v>688</v>
      </c>
      <c r="DW84" s="76">
        <v>0</v>
      </c>
      <c r="DX84" s="76"/>
      <c r="DY84" s="76"/>
      <c r="DZ84" s="76"/>
      <c r="EA84" s="76" t="s">
        <v>859</v>
      </c>
      <c r="EB84" s="76" t="s">
        <v>859</v>
      </c>
      <c r="EC84" s="76" t="s">
        <v>871</v>
      </c>
      <c r="ED84" s="76">
        <v>0</v>
      </c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44974</v>
      </c>
      <c r="C85" s="44" t="s">
        <v>470</v>
      </c>
      <c r="D85" s="43" t="s">
        <v>13</v>
      </c>
      <c r="E85" s="41" t="s">
        <v>30</v>
      </c>
      <c r="F85" s="41" t="s">
        <v>42</v>
      </c>
      <c r="G85" s="107" t="s">
        <v>471</v>
      </c>
      <c r="H85" s="42" t="s">
        <v>472</v>
      </c>
      <c r="I85" s="87">
        <f>COUNTIF(C$9:C85,C85)</f>
        <v>1</v>
      </c>
      <c r="J85" s="101">
        <f t="shared" si="42"/>
        <v>0</v>
      </c>
      <c r="K85" s="102">
        <f t="shared" si="43"/>
        <v>7</v>
      </c>
      <c r="L85" s="103">
        <f t="shared" si="44"/>
        <v>7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 t="s">
        <v>522</v>
      </c>
      <c r="DR85" s="76" t="s">
        <v>522</v>
      </c>
      <c r="DS85" s="76" t="s">
        <v>522</v>
      </c>
      <c r="DT85" s="76" t="s">
        <v>615</v>
      </c>
      <c r="DU85" s="76" t="s">
        <v>616</v>
      </c>
      <c r="DV85" s="76" t="s">
        <v>614</v>
      </c>
      <c r="DW85" s="76" t="s">
        <v>761</v>
      </c>
      <c r="DX85" s="76" t="s">
        <v>760</v>
      </c>
      <c r="DY85" s="76" t="s">
        <v>760</v>
      </c>
      <c r="DZ85" s="76" t="s">
        <v>760</v>
      </c>
      <c r="EA85" s="76">
        <v>0</v>
      </c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44974</v>
      </c>
      <c r="C86" s="44" t="s">
        <v>473</v>
      </c>
      <c r="D86" s="43" t="s">
        <v>13</v>
      </c>
      <c r="E86" s="41" t="s">
        <v>29</v>
      </c>
      <c r="F86" s="41" t="s">
        <v>42</v>
      </c>
      <c r="G86" s="107" t="s">
        <v>474</v>
      </c>
      <c r="H86" s="42" t="s">
        <v>475</v>
      </c>
      <c r="I86" s="87">
        <f>COUNTIF(C$9:C86,C86)</f>
        <v>1</v>
      </c>
      <c r="J86" s="101">
        <f t="shared" si="42"/>
        <v>0</v>
      </c>
      <c r="K86" s="102">
        <f t="shared" si="43"/>
        <v>0</v>
      </c>
      <c r="L86" s="103">
        <f t="shared" si="44"/>
        <v>3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 t="s">
        <v>476</v>
      </c>
      <c r="DR86" s="76" t="s">
        <v>476</v>
      </c>
      <c r="DS86" s="76" t="s">
        <v>476</v>
      </c>
      <c r="DT86" s="76">
        <v>0</v>
      </c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44974</v>
      </c>
      <c r="C87" s="44" t="s">
        <v>477</v>
      </c>
      <c r="D87" s="43" t="s">
        <v>13</v>
      </c>
      <c r="E87" s="41" t="s">
        <v>31</v>
      </c>
      <c r="F87" s="41" t="s">
        <v>42</v>
      </c>
      <c r="G87" s="107" t="s">
        <v>478</v>
      </c>
      <c r="H87" s="42" t="s">
        <v>479</v>
      </c>
      <c r="I87" s="87">
        <f>COUNTIF(C$9:C87,C87)</f>
        <v>1</v>
      </c>
      <c r="J87" s="101">
        <f t="shared" si="42"/>
        <v>0</v>
      </c>
      <c r="K87" s="102">
        <f t="shared" si="43"/>
        <v>3</v>
      </c>
      <c r="L87" s="103">
        <f t="shared" si="44"/>
        <v>6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 t="s">
        <v>480</v>
      </c>
      <c r="DR87" s="76" t="s">
        <v>480</v>
      </c>
      <c r="DS87" s="76" t="s">
        <v>480</v>
      </c>
      <c r="DT87" s="76" t="s">
        <v>480</v>
      </c>
      <c r="DU87" s="76" t="s">
        <v>618</v>
      </c>
      <c r="DV87" s="76" t="s">
        <v>618</v>
      </c>
      <c r="DW87" s="76" t="s">
        <v>618</v>
      </c>
      <c r="DX87" s="76">
        <v>0</v>
      </c>
      <c r="DY87" s="76"/>
      <c r="DZ87" s="76"/>
      <c r="EA87" s="76" t="s">
        <v>862</v>
      </c>
      <c r="EB87" s="76" t="s">
        <v>862</v>
      </c>
      <c r="EC87" s="76">
        <v>0</v>
      </c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44974</v>
      </c>
      <c r="C88" s="44" t="s">
        <v>481</v>
      </c>
      <c r="D88" s="43" t="s">
        <v>13</v>
      </c>
      <c r="E88" s="41" t="s">
        <v>31</v>
      </c>
      <c r="F88" s="41" t="s">
        <v>42</v>
      </c>
      <c r="G88" s="107" t="s">
        <v>482</v>
      </c>
      <c r="H88" s="42" t="s">
        <v>483</v>
      </c>
      <c r="I88" s="87">
        <f>COUNTIF(C$9:C88,C88)</f>
        <v>1</v>
      </c>
      <c r="J88" s="101">
        <f t="shared" si="42"/>
        <v>0</v>
      </c>
      <c r="K88" s="102">
        <f t="shared" si="43"/>
        <v>0</v>
      </c>
      <c r="L88" s="103">
        <f t="shared" si="44"/>
        <v>14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 t="s">
        <v>484</v>
      </c>
      <c r="DS88" s="76" t="s">
        <v>484</v>
      </c>
      <c r="DT88" s="76" t="s">
        <v>484</v>
      </c>
      <c r="DU88" s="76" t="s">
        <v>617</v>
      </c>
      <c r="DV88" s="76" t="s">
        <v>617</v>
      </c>
      <c r="DW88" s="76" t="s">
        <v>617</v>
      </c>
      <c r="DX88" s="76" t="s">
        <v>857</v>
      </c>
      <c r="DY88" s="76" t="s">
        <v>857</v>
      </c>
      <c r="DZ88" s="76" t="s">
        <v>857</v>
      </c>
      <c r="EA88" s="76" t="s">
        <v>857</v>
      </c>
      <c r="EB88" s="76" t="s">
        <v>877</v>
      </c>
      <c r="EC88" s="76" t="s">
        <v>877</v>
      </c>
      <c r="ED88" s="76" t="s">
        <v>877</v>
      </c>
      <c r="EE88" s="76" t="s">
        <v>910</v>
      </c>
      <c r="EF88" s="76">
        <v>0</v>
      </c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44974</v>
      </c>
      <c r="C89" s="44" t="s">
        <v>485</v>
      </c>
      <c r="D89" s="43" t="s">
        <v>11</v>
      </c>
      <c r="E89" s="41" t="s">
        <v>33</v>
      </c>
      <c r="F89" s="41" t="s">
        <v>43</v>
      </c>
      <c r="G89" s="107" t="s">
        <v>486</v>
      </c>
      <c r="H89" s="42" t="s">
        <v>487</v>
      </c>
      <c r="I89" s="87">
        <f>COUNTIF(C$9:C89,C89)</f>
        <v>1</v>
      </c>
      <c r="J89" s="101">
        <f t="shared" si="42"/>
        <v>0</v>
      </c>
      <c r="K89" s="102">
        <f t="shared" si="43"/>
        <v>0</v>
      </c>
      <c r="L89" s="103">
        <f t="shared" si="44"/>
        <v>5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 t="s">
        <v>488</v>
      </c>
      <c r="DR89" s="76" t="s">
        <v>488</v>
      </c>
      <c r="DS89" s="76" t="s">
        <v>488</v>
      </c>
      <c r="DT89" s="76" t="s">
        <v>488</v>
      </c>
      <c r="DU89" s="76" t="s">
        <v>488</v>
      </c>
      <c r="DV89" s="76">
        <v>0</v>
      </c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44974</v>
      </c>
      <c r="C90" s="44" t="s">
        <v>489</v>
      </c>
      <c r="D90" s="43" t="s">
        <v>11</v>
      </c>
      <c r="E90" s="41" t="s">
        <v>33</v>
      </c>
      <c r="F90" s="41" t="s">
        <v>42</v>
      </c>
      <c r="G90" s="107" t="s">
        <v>490</v>
      </c>
      <c r="H90" s="42" t="s">
        <v>491</v>
      </c>
      <c r="I90" s="87">
        <f>COUNTIF(C$9:C90,C90)</f>
        <v>1</v>
      </c>
      <c r="J90" s="101">
        <f t="shared" si="42"/>
        <v>0</v>
      </c>
      <c r="K90" s="102">
        <f t="shared" si="43"/>
        <v>5</v>
      </c>
      <c r="L90" s="103">
        <f t="shared" si="44"/>
        <v>5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 t="s">
        <v>492</v>
      </c>
      <c r="DR90" s="76" t="s">
        <v>492</v>
      </c>
      <c r="DS90" s="76" t="s">
        <v>492</v>
      </c>
      <c r="DT90" s="76" t="s">
        <v>492</v>
      </c>
      <c r="DU90" s="76" t="s">
        <v>492</v>
      </c>
      <c r="DV90" s="76">
        <v>0</v>
      </c>
      <c r="DW90" s="76"/>
      <c r="DX90" s="76" t="s">
        <v>808</v>
      </c>
      <c r="DY90" s="76" t="s">
        <v>808</v>
      </c>
      <c r="DZ90" s="76" t="s">
        <v>808</v>
      </c>
      <c r="EA90" s="76" t="s">
        <v>808</v>
      </c>
      <c r="EB90" s="76" t="s">
        <v>808</v>
      </c>
      <c r="EC90" s="76">
        <v>0</v>
      </c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44974</v>
      </c>
      <c r="C91" s="44" t="s">
        <v>493</v>
      </c>
      <c r="D91" s="43" t="s">
        <v>8</v>
      </c>
      <c r="E91" s="41" t="s">
        <v>91</v>
      </c>
      <c r="F91" s="41" t="s">
        <v>44</v>
      </c>
      <c r="G91" s="107" t="s">
        <v>494</v>
      </c>
      <c r="H91" s="42" t="s">
        <v>495</v>
      </c>
      <c r="I91" s="87">
        <f>COUNTIF(C$9:C91,C91)</f>
        <v>1</v>
      </c>
      <c r="J91" s="101">
        <f t="shared" si="42"/>
        <v>0</v>
      </c>
      <c r="K91" s="102">
        <f t="shared" si="43"/>
        <v>0</v>
      </c>
      <c r="L91" s="103">
        <f t="shared" si="44"/>
        <v>2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 t="s">
        <v>498</v>
      </c>
      <c r="DR91" s="76">
        <v>0</v>
      </c>
      <c r="DS91" s="76"/>
      <c r="DT91" s="76" t="s">
        <v>626</v>
      </c>
      <c r="DU91" s="76">
        <v>0</v>
      </c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44974</v>
      </c>
      <c r="C92" s="44" t="s">
        <v>496</v>
      </c>
      <c r="D92" s="43" t="s">
        <v>8</v>
      </c>
      <c r="E92" s="41" t="s">
        <v>91</v>
      </c>
      <c r="F92" s="41" t="s">
        <v>43</v>
      </c>
      <c r="G92" s="107" t="s">
        <v>497</v>
      </c>
      <c r="H92" s="42" t="s">
        <v>309</v>
      </c>
      <c r="I92" s="87">
        <f>COUNTIF(C$9:C92,C92)</f>
        <v>1</v>
      </c>
      <c r="J92" s="101">
        <f t="shared" si="42"/>
        <v>0</v>
      </c>
      <c r="K92" s="102">
        <f t="shared" si="43"/>
        <v>3</v>
      </c>
      <c r="L92" s="103">
        <f t="shared" si="44"/>
        <v>3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 t="s">
        <v>500</v>
      </c>
      <c r="DR92" s="76" t="s">
        <v>499</v>
      </c>
      <c r="DS92" s="76" t="s">
        <v>499</v>
      </c>
      <c r="DT92" s="76">
        <v>0</v>
      </c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44974</v>
      </c>
      <c r="C93" s="44" t="s">
        <v>501</v>
      </c>
      <c r="D93" s="43" t="s">
        <v>17</v>
      </c>
      <c r="E93" s="41" t="s">
        <v>93</v>
      </c>
      <c r="F93" s="41" t="s">
        <v>105</v>
      </c>
      <c r="G93" s="107" t="s">
        <v>502</v>
      </c>
      <c r="H93" s="42" t="s">
        <v>503</v>
      </c>
      <c r="I93" s="87">
        <f>COUNTIF(C$9:C93,C93)</f>
        <v>1</v>
      </c>
      <c r="J93" s="101">
        <f t="shared" si="42"/>
        <v>0</v>
      </c>
      <c r="K93" s="102">
        <f t="shared" si="43"/>
        <v>2</v>
      </c>
      <c r="L93" s="103">
        <f t="shared" si="44"/>
        <v>2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 t="s">
        <v>504</v>
      </c>
      <c r="DR93" s="76" t="s">
        <v>504</v>
      </c>
      <c r="DS93" s="76">
        <v>0</v>
      </c>
      <c r="DT93" s="76"/>
      <c r="DU93" s="76" t="s">
        <v>675</v>
      </c>
      <c r="DV93" s="76" t="s">
        <v>675</v>
      </c>
      <c r="DW93" s="76">
        <v>0</v>
      </c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44974</v>
      </c>
      <c r="C94" s="44" t="s">
        <v>505</v>
      </c>
      <c r="D94" s="43" t="s">
        <v>12</v>
      </c>
      <c r="E94" s="41" t="s">
        <v>22</v>
      </c>
      <c r="F94" s="41" t="s">
        <v>43</v>
      </c>
      <c r="G94" s="107" t="s">
        <v>506</v>
      </c>
      <c r="H94" s="42" t="s">
        <v>507</v>
      </c>
      <c r="I94" s="87">
        <f>COUNTIF(C$9:C94,C94)</f>
        <v>1</v>
      </c>
      <c r="J94" s="101">
        <f t="shared" si="42"/>
        <v>0</v>
      </c>
      <c r="K94" s="102">
        <f t="shared" si="43"/>
        <v>0</v>
      </c>
      <c r="L94" s="103">
        <f t="shared" si="44"/>
        <v>1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 t="s">
        <v>508</v>
      </c>
      <c r="DR94" s="76">
        <v>0</v>
      </c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44974</v>
      </c>
      <c r="C95" s="44" t="s">
        <v>509</v>
      </c>
      <c r="D95" s="43" t="s">
        <v>12</v>
      </c>
      <c r="E95" s="41" t="s">
        <v>22</v>
      </c>
      <c r="F95" s="41" t="s">
        <v>42</v>
      </c>
      <c r="G95" s="107" t="s">
        <v>510</v>
      </c>
      <c r="H95" s="42" t="s">
        <v>511</v>
      </c>
      <c r="I95" s="87">
        <f>COUNTIF(C$9:C95,C95)</f>
        <v>1</v>
      </c>
      <c r="J95" s="101">
        <f t="shared" si="42"/>
        <v>0</v>
      </c>
      <c r="K95" s="102">
        <f t="shared" si="43"/>
        <v>0</v>
      </c>
      <c r="L95" s="103">
        <f t="shared" si="44"/>
        <v>1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 t="s">
        <v>512</v>
      </c>
      <c r="DR95" s="76">
        <v>0</v>
      </c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44974</v>
      </c>
      <c r="C96" s="44" t="s">
        <v>182</v>
      </c>
      <c r="D96" s="43" t="s">
        <v>12</v>
      </c>
      <c r="E96" s="41" t="s">
        <v>22</v>
      </c>
      <c r="F96" s="41" t="s">
        <v>43</v>
      </c>
      <c r="G96" s="107" t="s">
        <v>183</v>
      </c>
      <c r="H96" s="42" t="s">
        <v>184</v>
      </c>
      <c r="I96" s="87">
        <f>COUNTIF(C$9:C96,C96)</f>
        <v>2</v>
      </c>
      <c r="J96" s="101">
        <f t="shared" si="42"/>
        <v>0</v>
      </c>
      <c r="K96" s="102">
        <f t="shared" si="43"/>
        <v>0</v>
      </c>
      <c r="L96" s="103">
        <f t="shared" si="44"/>
        <v>1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 t="s">
        <v>513</v>
      </c>
      <c r="DR96" s="76">
        <v>0</v>
      </c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44974</v>
      </c>
      <c r="C97" s="44" t="s">
        <v>514</v>
      </c>
      <c r="D97" s="43" t="s">
        <v>12</v>
      </c>
      <c r="E97" s="41" t="s">
        <v>22</v>
      </c>
      <c r="F97" s="41" t="s">
        <v>42</v>
      </c>
      <c r="G97" s="107" t="s">
        <v>515</v>
      </c>
      <c r="H97" s="42" t="s">
        <v>516</v>
      </c>
      <c r="I97" s="87">
        <f>COUNTIF(C$9:C97,C97)</f>
        <v>1</v>
      </c>
      <c r="J97" s="101">
        <f t="shared" si="42"/>
        <v>0</v>
      </c>
      <c r="K97" s="102">
        <f t="shared" si="43"/>
        <v>0</v>
      </c>
      <c r="L97" s="103">
        <f t="shared" si="44"/>
        <v>7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 t="s">
        <v>517</v>
      </c>
      <c r="DR97" s="76" t="s">
        <v>517</v>
      </c>
      <c r="DS97" s="76" t="s">
        <v>517</v>
      </c>
      <c r="DT97" s="76" t="s">
        <v>556</v>
      </c>
      <c r="DU97" s="76">
        <v>0</v>
      </c>
      <c r="DV97" s="76" t="s">
        <v>707</v>
      </c>
      <c r="DW97" s="76" t="s">
        <v>707</v>
      </c>
      <c r="DX97" s="76" t="s">
        <v>707</v>
      </c>
      <c r="DY97" s="76">
        <v>0</v>
      </c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44977</v>
      </c>
      <c r="C98" s="44" t="s">
        <v>539</v>
      </c>
      <c r="D98" s="43" t="s">
        <v>12</v>
      </c>
      <c r="E98" s="41" t="s">
        <v>100</v>
      </c>
      <c r="F98" s="41" t="s">
        <v>42</v>
      </c>
      <c r="G98" s="107" t="s">
        <v>540</v>
      </c>
      <c r="H98" s="42" t="s">
        <v>541</v>
      </c>
      <c r="I98" s="87">
        <f>COUNTIF(C$9:C98,C98)</f>
        <v>1</v>
      </c>
      <c r="J98" s="101">
        <f t="shared" si="42"/>
        <v>0</v>
      </c>
      <c r="K98" s="102">
        <f t="shared" si="43"/>
        <v>0</v>
      </c>
      <c r="L98" s="103">
        <f t="shared" si="44"/>
        <v>4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 t="s">
        <v>542</v>
      </c>
      <c r="DV98" s="76" t="s">
        <v>542</v>
      </c>
      <c r="DW98" s="76">
        <v>0</v>
      </c>
      <c r="DX98" s="76"/>
      <c r="DY98" s="76"/>
      <c r="DZ98" s="76"/>
      <c r="EA98" s="76"/>
      <c r="EB98" s="76" t="s">
        <v>860</v>
      </c>
      <c r="EC98" s="76" t="s">
        <v>860</v>
      </c>
      <c r="ED98" s="76">
        <v>0</v>
      </c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44977</v>
      </c>
      <c r="C99" s="44" t="s">
        <v>543</v>
      </c>
      <c r="D99" s="43" t="s">
        <v>12</v>
      </c>
      <c r="E99" s="41" t="s">
        <v>23</v>
      </c>
      <c r="F99" s="41" t="s">
        <v>42</v>
      </c>
      <c r="G99" s="107" t="s">
        <v>544</v>
      </c>
      <c r="H99" s="42" t="s">
        <v>545</v>
      </c>
      <c r="I99" s="87">
        <f>COUNTIF(C$9:C99,C99)</f>
        <v>1</v>
      </c>
      <c r="J99" s="101">
        <f t="shared" si="42"/>
        <v>0</v>
      </c>
      <c r="K99" s="102">
        <f t="shared" si="43"/>
        <v>3</v>
      </c>
      <c r="L99" s="103">
        <f t="shared" si="44"/>
        <v>0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 t="s">
        <v>546</v>
      </c>
      <c r="DU99" s="76" t="s">
        <v>546</v>
      </c>
      <c r="DV99" s="76" t="s">
        <v>546</v>
      </c>
      <c r="DW99" s="76">
        <v>0</v>
      </c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44977</v>
      </c>
      <c r="C100" s="44" t="s">
        <v>547</v>
      </c>
      <c r="D100" s="43" t="s">
        <v>12</v>
      </c>
      <c r="E100" s="41" t="s">
        <v>27</v>
      </c>
      <c r="F100" s="41" t="s">
        <v>43</v>
      </c>
      <c r="G100" s="107" t="s">
        <v>548</v>
      </c>
      <c r="H100" s="42" t="s">
        <v>549</v>
      </c>
      <c r="I100" s="87">
        <f>COUNTIF(C$9:C100,C100)</f>
        <v>1</v>
      </c>
      <c r="J100" s="101">
        <f t="shared" si="42"/>
        <v>0</v>
      </c>
      <c r="K100" s="102">
        <f t="shared" si="43"/>
        <v>3</v>
      </c>
      <c r="L100" s="103">
        <f t="shared" si="44"/>
        <v>0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 t="s">
        <v>550</v>
      </c>
      <c r="DP100" s="76" t="s">
        <v>552</v>
      </c>
      <c r="DQ100" s="76" t="s">
        <v>551</v>
      </c>
      <c r="DR100" s="76">
        <v>0</v>
      </c>
      <c r="DS100" s="76"/>
      <c r="DT100" s="76"/>
      <c r="DU100" s="76"/>
      <c r="DV100" s="76"/>
      <c r="DW100" s="173" t="str">
        <f t="shared" ref="DW100" si="45">UPPER(DJ100)</f>
        <v/>
      </c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44977</v>
      </c>
      <c r="C101" s="44" t="s">
        <v>553</v>
      </c>
      <c r="D101" s="43" t="s">
        <v>12</v>
      </c>
      <c r="E101" s="41" t="s">
        <v>28</v>
      </c>
      <c r="F101" s="41" t="s">
        <v>42</v>
      </c>
      <c r="G101" s="107" t="s">
        <v>554</v>
      </c>
      <c r="H101" s="42" t="s">
        <v>555</v>
      </c>
      <c r="I101" s="87">
        <f>COUNTIF(C$9:C101,C101)</f>
        <v>1</v>
      </c>
      <c r="J101" s="101">
        <f t="shared" si="42"/>
        <v>0</v>
      </c>
      <c r="K101" s="102">
        <f t="shared" si="43"/>
        <v>3</v>
      </c>
      <c r="L101" s="103">
        <f t="shared" si="44"/>
        <v>3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 t="s">
        <v>558</v>
      </c>
      <c r="DU101" s="76" t="s">
        <v>557</v>
      </c>
      <c r="DV101" s="76" t="s">
        <v>557</v>
      </c>
      <c r="DW101" s="76">
        <v>0</v>
      </c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44977</v>
      </c>
      <c r="C102" s="44" t="s">
        <v>559</v>
      </c>
      <c r="D102" s="43" t="s">
        <v>12</v>
      </c>
      <c r="E102" s="41" t="s">
        <v>28</v>
      </c>
      <c r="F102" s="41" t="s">
        <v>42</v>
      </c>
      <c r="G102" s="107" t="s">
        <v>560</v>
      </c>
      <c r="H102" s="42" t="s">
        <v>561</v>
      </c>
      <c r="I102" s="87">
        <f>COUNTIF(C$9:C102,C102)</f>
        <v>1</v>
      </c>
      <c r="J102" s="101">
        <f t="shared" si="42"/>
        <v>0</v>
      </c>
      <c r="K102" s="102">
        <f t="shared" si="43"/>
        <v>2</v>
      </c>
      <c r="L102" s="103">
        <f t="shared" si="44"/>
        <v>0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 t="s">
        <v>562</v>
      </c>
      <c r="DV102" s="76" t="s">
        <v>562</v>
      </c>
      <c r="DW102" s="76">
        <v>0</v>
      </c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44977</v>
      </c>
      <c r="C103" s="44" t="s">
        <v>563</v>
      </c>
      <c r="D103" s="43" t="s">
        <v>13</v>
      </c>
      <c r="E103" s="41" t="s">
        <v>30</v>
      </c>
      <c r="F103" s="41" t="s">
        <v>42</v>
      </c>
      <c r="G103" s="107" t="s">
        <v>564</v>
      </c>
      <c r="H103" s="42" t="s">
        <v>565</v>
      </c>
      <c r="I103" s="87">
        <f>COUNTIF(C$9:C103,C103)</f>
        <v>1</v>
      </c>
      <c r="J103" s="101">
        <f t="shared" si="42"/>
        <v>4</v>
      </c>
      <c r="K103" s="102">
        <f t="shared" si="43"/>
        <v>3</v>
      </c>
      <c r="L103" s="103">
        <f t="shared" si="44"/>
        <v>0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 t="s">
        <v>583</v>
      </c>
      <c r="DU103" s="76" t="s">
        <v>583</v>
      </c>
      <c r="DV103" s="76" t="s">
        <v>583</v>
      </c>
      <c r="DW103" s="76" t="s">
        <v>583</v>
      </c>
      <c r="DX103" s="76" t="s">
        <v>858</v>
      </c>
      <c r="DY103" s="76" t="s">
        <v>858</v>
      </c>
      <c r="DZ103" s="76" t="s">
        <v>858</v>
      </c>
      <c r="EA103" s="76">
        <v>0</v>
      </c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44977</v>
      </c>
      <c r="C104" s="44" t="s">
        <v>566</v>
      </c>
      <c r="D104" s="43" t="s">
        <v>13</v>
      </c>
      <c r="E104" s="41" t="s">
        <v>30</v>
      </c>
      <c r="F104" s="41" t="s">
        <v>41</v>
      </c>
      <c r="G104" s="107" t="s">
        <v>567</v>
      </c>
      <c r="H104" s="42" t="s">
        <v>568</v>
      </c>
      <c r="I104" s="87">
        <f>COUNTIF(C$9:C104,C104)</f>
        <v>1</v>
      </c>
      <c r="J104" s="101">
        <f t="shared" si="42"/>
        <v>0</v>
      </c>
      <c r="K104" s="102">
        <f t="shared" si="43"/>
        <v>4</v>
      </c>
      <c r="L104" s="103">
        <f t="shared" si="44"/>
        <v>0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 t="s">
        <v>584</v>
      </c>
      <c r="DU104" s="76" t="s">
        <v>584</v>
      </c>
      <c r="DV104" s="76" t="s">
        <v>584</v>
      </c>
      <c r="DW104" s="76" t="s">
        <v>584</v>
      </c>
      <c r="DX104" s="76">
        <v>0</v>
      </c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44977</v>
      </c>
      <c r="C105" s="44" t="s">
        <v>569</v>
      </c>
      <c r="D105" s="43" t="s">
        <v>13</v>
      </c>
      <c r="E105" s="41" t="s">
        <v>30</v>
      </c>
      <c r="F105" s="41" t="s">
        <v>42</v>
      </c>
      <c r="G105" s="107" t="s">
        <v>570</v>
      </c>
      <c r="H105" s="42" t="s">
        <v>571</v>
      </c>
      <c r="I105" s="87">
        <f>COUNTIF(C$9:C105,C105)</f>
        <v>1</v>
      </c>
      <c r="J105" s="101">
        <f t="shared" si="42"/>
        <v>0</v>
      </c>
      <c r="K105" s="102">
        <f t="shared" si="43"/>
        <v>7</v>
      </c>
      <c r="L105" s="103">
        <f t="shared" si="44"/>
        <v>1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 t="s">
        <v>585</v>
      </c>
      <c r="DU105" s="76" t="s">
        <v>585</v>
      </c>
      <c r="DV105" s="76" t="s">
        <v>585</v>
      </c>
      <c r="DW105" s="76">
        <v>0</v>
      </c>
      <c r="DX105" s="76" t="s">
        <v>770</v>
      </c>
      <c r="DY105" s="76">
        <v>0</v>
      </c>
      <c r="DZ105" s="76"/>
      <c r="EA105" s="76" t="s">
        <v>863</v>
      </c>
      <c r="EB105" s="76" t="s">
        <v>863</v>
      </c>
      <c r="EC105" s="76" t="s">
        <v>863</v>
      </c>
      <c r="ED105" s="76" t="s">
        <v>863</v>
      </c>
      <c r="EE105" s="76">
        <v>0</v>
      </c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44977</v>
      </c>
      <c r="C106" s="44" t="s">
        <v>572</v>
      </c>
      <c r="D106" s="43" t="s">
        <v>13</v>
      </c>
      <c r="E106" s="41" t="s">
        <v>30</v>
      </c>
      <c r="F106" s="41" t="s">
        <v>42</v>
      </c>
      <c r="G106" s="107" t="s">
        <v>573</v>
      </c>
      <c r="H106" s="42" t="s">
        <v>574</v>
      </c>
      <c r="I106" s="87">
        <f>COUNTIF(C$9:C106,C106)</f>
        <v>1</v>
      </c>
      <c r="J106" s="101">
        <f t="shared" si="42"/>
        <v>0</v>
      </c>
      <c r="K106" s="102">
        <f t="shared" si="43"/>
        <v>5</v>
      </c>
      <c r="L106" s="103">
        <f t="shared" si="44"/>
        <v>0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 t="s">
        <v>699</v>
      </c>
      <c r="DU106" s="76" t="s">
        <v>698</v>
      </c>
      <c r="DV106" s="76" t="s">
        <v>698</v>
      </c>
      <c r="DW106" s="76" t="s">
        <v>698</v>
      </c>
      <c r="DX106" s="76" t="s">
        <v>696</v>
      </c>
      <c r="DY106" s="76">
        <v>0</v>
      </c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44977</v>
      </c>
      <c r="C107" s="44" t="s">
        <v>575</v>
      </c>
      <c r="D107" s="43" t="s">
        <v>13</v>
      </c>
      <c r="E107" s="41" t="s">
        <v>31</v>
      </c>
      <c r="F107" s="41" t="s">
        <v>42</v>
      </c>
      <c r="G107" s="107" t="s">
        <v>576</v>
      </c>
      <c r="H107" s="42" t="s">
        <v>577</v>
      </c>
      <c r="I107" s="87">
        <f>COUNTIF(C$9:C107,C107)</f>
        <v>1</v>
      </c>
      <c r="J107" s="101">
        <f t="shared" si="42"/>
        <v>0</v>
      </c>
      <c r="K107" s="102">
        <f t="shared" si="43"/>
        <v>0</v>
      </c>
      <c r="L107" s="103">
        <f t="shared" si="44"/>
        <v>9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 t="s">
        <v>586</v>
      </c>
      <c r="DS107" s="76" t="s">
        <v>586</v>
      </c>
      <c r="DT107" s="76" t="s">
        <v>621</v>
      </c>
      <c r="DU107" s="76" t="s">
        <v>620</v>
      </c>
      <c r="DV107" s="76" t="s">
        <v>619</v>
      </c>
      <c r="DW107" s="76" t="s">
        <v>697</v>
      </c>
      <c r="DX107" s="76">
        <v>0</v>
      </c>
      <c r="DY107" s="76"/>
      <c r="DZ107" s="76"/>
      <c r="EA107" s="76" t="s">
        <v>864</v>
      </c>
      <c r="EB107" s="76" t="s">
        <v>864</v>
      </c>
      <c r="EC107" s="76" t="s">
        <v>864</v>
      </c>
      <c r="ED107" s="76">
        <v>0</v>
      </c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44977</v>
      </c>
      <c r="C108" s="44" t="s">
        <v>578</v>
      </c>
      <c r="D108" s="43" t="s">
        <v>13</v>
      </c>
      <c r="E108" s="41" t="s">
        <v>31</v>
      </c>
      <c r="F108" s="41" t="s">
        <v>39</v>
      </c>
      <c r="G108" s="107" t="s">
        <v>579</v>
      </c>
      <c r="H108" s="42" t="s">
        <v>580</v>
      </c>
      <c r="I108" s="87">
        <f>COUNTIF(C$9:C108,C108)</f>
        <v>1</v>
      </c>
      <c r="J108" s="101">
        <f t="shared" si="42"/>
        <v>0</v>
      </c>
      <c r="K108" s="102">
        <f t="shared" si="43"/>
        <v>3</v>
      </c>
      <c r="L108" s="103">
        <f t="shared" si="44"/>
        <v>0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 t="s">
        <v>587</v>
      </c>
      <c r="DU108" s="76" t="s">
        <v>587</v>
      </c>
      <c r="DV108" s="76" t="s">
        <v>587</v>
      </c>
      <c r="DW108" s="76">
        <v>0</v>
      </c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44977</v>
      </c>
      <c r="C109" s="44" t="s">
        <v>581</v>
      </c>
      <c r="D109" s="43" t="s">
        <v>13</v>
      </c>
      <c r="E109" s="41" t="s">
        <v>31</v>
      </c>
      <c r="F109" s="41" t="s">
        <v>42</v>
      </c>
      <c r="G109" s="107" t="s">
        <v>582</v>
      </c>
      <c r="H109" s="42" t="s">
        <v>479</v>
      </c>
      <c r="I109" s="87">
        <f>COUNTIF(C$9:C109,C109)</f>
        <v>1</v>
      </c>
      <c r="J109" s="101">
        <f t="shared" si="42"/>
        <v>0</v>
      </c>
      <c r="K109" s="102">
        <f t="shared" si="43"/>
        <v>0</v>
      </c>
      <c r="L109" s="103">
        <f t="shared" si="44"/>
        <v>8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 t="s">
        <v>588</v>
      </c>
      <c r="DU109" s="76" t="s">
        <v>588</v>
      </c>
      <c r="DV109" s="76" t="s">
        <v>588</v>
      </c>
      <c r="DW109" s="76" t="s">
        <v>588</v>
      </c>
      <c r="DX109" s="76" t="s">
        <v>757</v>
      </c>
      <c r="DY109" s="76" t="s">
        <v>759</v>
      </c>
      <c r="DZ109" s="76" t="s">
        <v>758</v>
      </c>
      <c r="EA109" s="76" t="s">
        <v>861</v>
      </c>
      <c r="EB109" s="76">
        <v>0</v>
      </c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44977</v>
      </c>
      <c r="C110" s="44" t="s">
        <v>589</v>
      </c>
      <c r="D110" s="43" t="s">
        <v>11</v>
      </c>
      <c r="E110" s="41" t="s">
        <v>33</v>
      </c>
      <c r="F110" s="41" t="s">
        <v>42</v>
      </c>
      <c r="G110" s="107" t="s">
        <v>590</v>
      </c>
      <c r="H110" s="42" t="s">
        <v>591</v>
      </c>
      <c r="I110" s="87">
        <f>COUNTIF(C$9:C110,C110)</f>
        <v>1</v>
      </c>
      <c r="J110" s="101">
        <f t="shared" si="42"/>
        <v>0</v>
      </c>
      <c r="K110" s="102">
        <f t="shared" si="43"/>
        <v>2</v>
      </c>
      <c r="L110" s="103">
        <f t="shared" si="44"/>
        <v>4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 t="s">
        <v>592</v>
      </c>
      <c r="DU110" s="76" t="s">
        <v>593</v>
      </c>
      <c r="DV110" s="76" t="s">
        <v>702</v>
      </c>
      <c r="DW110" s="76" t="s">
        <v>703</v>
      </c>
      <c r="DX110" s="76">
        <v>0</v>
      </c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44977</v>
      </c>
      <c r="C111" s="44" t="s">
        <v>190</v>
      </c>
      <c r="D111" s="43" t="s">
        <v>11</v>
      </c>
      <c r="E111" s="41" t="s">
        <v>33</v>
      </c>
      <c r="F111" s="41" t="s">
        <v>43</v>
      </c>
      <c r="G111" s="107" t="s">
        <v>191</v>
      </c>
      <c r="H111" s="42" t="s">
        <v>192</v>
      </c>
      <c r="I111" s="87">
        <f>COUNTIF(C$9:C111,C111)</f>
        <v>3</v>
      </c>
      <c r="J111" s="101">
        <f t="shared" si="42"/>
        <v>0</v>
      </c>
      <c r="K111" s="102">
        <f t="shared" si="43"/>
        <v>0</v>
      </c>
      <c r="L111" s="103">
        <f t="shared" si="44"/>
        <v>4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 t="s">
        <v>594</v>
      </c>
      <c r="DU111" s="76" t="s">
        <v>594</v>
      </c>
      <c r="DV111" s="76" t="s">
        <v>594</v>
      </c>
      <c r="DW111" s="76" t="s">
        <v>594</v>
      </c>
      <c r="DX111" s="76">
        <v>0</v>
      </c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44977</v>
      </c>
      <c r="C112" s="44" t="s">
        <v>595</v>
      </c>
      <c r="D112" s="43" t="s">
        <v>11</v>
      </c>
      <c r="E112" s="41" t="s">
        <v>33</v>
      </c>
      <c r="F112" s="41" t="s">
        <v>44</v>
      </c>
      <c r="G112" s="107" t="s">
        <v>596</v>
      </c>
      <c r="H112" s="42" t="s">
        <v>597</v>
      </c>
      <c r="I112" s="87">
        <f>COUNTIF(C$9:C112,C112)</f>
        <v>1</v>
      </c>
      <c r="J112" s="101">
        <f t="shared" si="42"/>
        <v>0</v>
      </c>
      <c r="K112" s="102">
        <f t="shared" si="43"/>
        <v>0</v>
      </c>
      <c r="L112" s="103">
        <f t="shared" si="44"/>
        <v>3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 t="s">
        <v>598</v>
      </c>
      <c r="DU112" s="76" t="s">
        <v>598</v>
      </c>
      <c r="DV112" s="76" t="s">
        <v>598</v>
      </c>
      <c r="DW112" s="76">
        <v>0</v>
      </c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44977</v>
      </c>
      <c r="C113" s="44" t="s">
        <v>599</v>
      </c>
      <c r="D113" s="43" t="s">
        <v>11</v>
      </c>
      <c r="E113" s="41" t="s">
        <v>79</v>
      </c>
      <c r="F113" s="41" t="s">
        <v>42</v>
      </c>
      <c r="G113" s="107" t="s">
        <v>600</v>
      </c>
      <c r="H113" s="42" t="s">
        <v>601</v>
      </c>
      <c r="I113" s="87">
        <f>COUNTIF(C$9:C113,C113)</f>
        <v>1</v>
      </c>
      <c r="J113" s="101">
        <f t="shared" si="42"/>
        <v>0</v>
      </c>
      <c r="K113" s="102">
        <f t="shared" si="43"/>
        <v>4</v>
      </c>
      <c r="L113" s="103">
        <f t="shared" si="44"/>
        <v>0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 t="s">
        <v>602</v>
      </c>
      <c r="DU113" s="76" t="s">
        <v>602</v>
      </c>
      <c r="DV113" s="76" t="s">
        <v>602</v>
      </c>
      <c r="DW113" s="76" t="s">
        <v>602</v>
      </c>
      <c r="DX113" s="76">
        <v>0</v>
      </c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44977</v>
      </c>
      <c r="C114" s="44" t="s">
        <v>603</v>
      </c>
      <c r="D114" s="43" t="s">
        <v>12</v>
      </c>
      <c r="E114" s="41" t="s">
        <v>22</v>
      </c>
      <c r="F114" s="41" t="s">
        <v>39</v>
      </c>
      <c r="G114" s="107" t="s">
        <v>604</v>
      </c>
      <c r="H114" s="42" t="s">
        <v>483</v>
      </c>
      <c r="I114" s="87">
        <f>COUNTIF(C$9:C114,C114)</f>
        <v>1</v>
      </c>
      <c r="J114" s="101">
        <f t="shared" si="42"/>
        <v>2</v>
      </c>
      <c r="K114" s="102">
        <f t="shared" si="43"/>
        <v>0</v>
      </c>
      <c r="L114" s="103">
        <f t="shared" si="44"/>
        <v>0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 t="s">
        <v>611</v>
      </c>
      <c r="DV114" s="76" t="s">
        <v>611</v>
      </c>
      <c r="DW114" s="76">
        <v>0</v>
      </c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44977</v>
      </c>
      <c r="C115" s="44" t="s">
        <v>605</v>
      </c>
      <c r="D115" s="43" t="s">
        <v>12</v>
      </c>
      <c r="E115" s="41" t="s">
        <v>22</v>
      </c>
      <c r="F115" s="41" t="s">
        <v>41</v>
      </c>
      <c r="G115" s="107" t="s">
        <v>606</v>
      </c>
      <c r="H115" s="42" t="s">
        <v>607</v>
      </c>
      <c r="I115" s="87">
        <f>COUNTIF(C$9:C115,C115)</f>
        <v>1</v>
      </c>
      <c r="J115" s="101">
        <f t="shared" si="42"/>
        <v>0</v>
      </c>
      <c r="K115" s="102">
        <f t="shared" si="43"/>
        <v>3</v>
      </c>
      <c r="L115" s="103">
        <f t="shared" si="44"/>
        <v>0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 t="s">
        <v>612</v>
      </c>
      <c r="DU115" s="76" t="s">
        <v>612</v>
      </c>
      <c r="DV115" s="76" t="s">
        <v>612</v>
      </c>
      <c r="DW115" s="76">
        <v>0</v>
      </c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44977</v>
      </c>
      <c r="C116" s="44" t="s">
        <v>608</v>
      </c>
      <c r="D116" s="43" t="s">
        <v>12</v>
      </c>
      <c r="E116" s="41" t="s">
        <v>22</v>
      </c>
      <c r="F116" s="41" t="s">
        <v>105</v>
      </c>
      <c r="G116" s="107" t="s">
        <v>609</v>
      </c>
      <c r="H116" s="42" t="s">
        <v>610</v>
      </c>
      <c r="I116" s="87">
        <f>COUNTIF(C$9:C116,C116)</f>
        <v>1</v>
      </c>
      <c r="J116" s="101">
        <f t="shared" si="42"/>
        <v>0</v>
      </c>
      <c r="K116" s="102">
        <f t="shared" si="43"/>
        <v>3</v>
      </c>
      <c r="L116" s="103">
        <f t="shared" si="44"/>
        <v>0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 t="s">
        <v>613</v>
      </c>
      <c r="DU116" s="76" t="s">
        <v>706</v>
      </c>
      <c r="DV116" s="76" t="s">
        <v>706</v>
      </c>
      <c r="DW116" s="76">
        <v>0</v>
      </c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44978</v>
      </c>
      <c r="C117" s="44" t="s">
        <v>628</v>
      </c>
      <c r="D117" s="43" t="s">
        <v>12</v>
      </c>
      <c r="E117" s="41" t="s">
        <v>23</v>
      </c>
      <c r="F117" s="41" t="s">
        <v>42</v>
      </c>
      <c r="G117" s="107" t="s">
        <v>629</v>
      </c>
      <c r="H117" s="42" t="s">
        <v>630</v>
      </c>
      <c r="I117" s="87">
        <f>COUNTIF(C$9:C117,C117)</f>
        <v>1</v>
      </c>
      <c r="J117" s="101">
        <f t="shared" si="42"/>
        <v>0</v>
      </c>
      <c r="K117" s="102">
        <f t="shared" si="43"/>
        <v>4</v>
      </c>
      <c r="L117" s="103">
        <f t="shared" si="44"/>
        <v>0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 t="s">
        <v>631</v>
      </c>
      <c r="DV117" s="76" t="s">
        <v>631</v>
      </c>
      <c r="DW117" s="76" t="s">
        <v>631</v>
      </c>
      <c r="DX117" s="76" t="s">
        <v>631</v>
      </c>
      <c r="DY117" s="76">
        <v>0</v>
      </c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44978</v>
      </c>
      <c r="C118" s="44" t="s">
        <v>632</v>
      </c>
      <c r="D118" s="43" t="s">
        <v>12</v>
      </c>
      <c r="E118" s="41" t="s">
        <v>100</v>
      </c>
      <c r="F118" s="41" t="s">
        <v>105</v>
      </c>
      <c r="G118" s="107" t="s">
        <v>633</v>
      </c>
      <c r="H118" s="42" t="s">
        <v>634</v>
      </c>
      <c r="I118" s="87">
        <f>COUNTIF(C$9:C118,C118)</f>
        <v>1</v>
      </c>
      <c r="J118" s="101">
        <f t="shared" si="42"/>
        <v>0</v>
      </c>
      <c r="K118" s="102">
        <f t="shared" si="43"/>
        <v>1</v>
      </c>
      <c r="L118" s="103">
        <f t="shared" si="44"/>
        <v>0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 t="s">
        <v>641</v>
      </c>
      <c r="DU118" s="76">
        <v>0</v>
      </c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44978</v>
      </c>
      <c r="C119" s="44" t="s">
        <v>635</v>
      </c>
      <c r="D119" s="43" t="s">
        <v>12</v>
      </c>
      <c r="E119" s="41" t="s">
        <v>24</v>
      </c>
      <c r="F119" s="41" t="s">
        <v>42</v>
      </c>
      <c r="G119" s="107" t="s">
        <v>636</v>
      </c>
      <c r="H119" s="42" t="s">
        <v>637</v>
      </c>
      <c r="I119" s="87">
        <f>COUNTIF(C$9:C119,C119)</f>
        <v>1</v>
      </c>
      <c r="J119" s="101">
        <f t="shared" si="42"/>
        <v>0</v>
      </c>
      <c r="K119" s="102">
        <f t="shared" si="43"/>
        <v>2</v>
      </c>
      <c r="L119" s="103">
        <f t="shared" si="44"/>
        <v>0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 t="s">
        <v>642</v>
      </c>
      <c r="DV119" s="76" t="s">
        <v>642</v>
      </c>
      <c r="DW119" s="76">
        <v>0</v>
      </c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44978</v>
      </c>
      <c r="C120" s="44" t="s">
        <v>638</v>
      </c>
      <c r="D120" s="43" t="s">
        <v>12</v>
      </c>
      <c r="E120" s="41" t="s">
        <v>24</v>
      </c>
      <c r="F120" s="41" t="s">
        <v>42</v>
      </c>
      <c r="G120" s="107" t="s">
        <v>639</v>
      </c>
      <c r="H120" s="42" t="s">
        <v>640</v>
      </c>
      <c r="I120" s="87">
        <f>COUNTIF(C$9:C120,C120)</f>
        <v>1</v>
      </c>
      <c r="J120" s="101">
        <f t="shared" si="42"/>
        <v>0</v>
      </c>
      <c r="K120" s="102">
        <f t="shared" si="43"/>
        <v>0</v>
      </c>
      <c r="L120" s="103">
        <f t="shared" si="44"/>
        <v>3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 t="s">
        <v>643</v>
      </c>
      <c r="DW120" s="76" t="s">
        <v>643</v>
      </c>
      <c r="DX120" s="76" t="s">
        <v>643</v>
      </c>
      <c r="DY120" s="76">
        <v>0</v>
      </c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44978</v>
      </c>
      <c r="C121" s="44" t="s">
        <v>644</v>
      </c>
      <c r="D121" s="43" t="s">
        <v>13</v>
      </c>
      <c r="E121" s="41" t="s">
        <v>29</v>
      </c>
      <c r="F121" s="41" t="s">
        <v>42</v>
      </c>
      <c r="G121" s="107" t="s">
        <v>645</v>
      </c>
      <c r="H121" s="42" t="s">
        <v>646</v>
      </c>
      <c r="I121" s="87">
        <f>COUNTIF(C$9:C121,C121)</f>
        <v>1</v>
      </c>
      <c r="J121" s="101">
        <f t="shared" si="42"/>
        <v>0</v>
      </c>
      <c r="K121" s="102">
        <f t="shared" si="43"/>
        <v>3</v>
      </c>
      <c r="L121" s="103">
        <f t="shared" si="44"/>
        <v>3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 t="s">
        <v>756</v>
      </c>
      <c r="DU121" s="76" t="s">
        <v>756</v>
      </c>
      <c r="DV121" s="76" t="s">
        <v>756</v>
      </c>
      <c r="DW121" s="76">
        <v>0</v>
      </c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44978</v>
      </c>
      <c r="C122" s="44" t="s">
        <v>647</v>
      </c>
      <c r="D122" s="43" t="s">
        <v>13</v>
      </c>
      <c r="E122" s="41" t="s">
        <v>31</v>
      </c>
      <c r="F122" s="41" t="s">
        <v>42</v>
      </c>
      <c r="G122" s="107" t="s">
        <v>648</v>
      </c>
      <c r="H122" s="42" t="s">
        <v>649</v>
      </c>
      <c r="I122" s="87">
        <f>COUNTIF(C$9:C122,C122)</f>
        <v>1</v>
      </c>
      <c r="J122" s="101">
        <f t="shared" si="42"/>
        <v>0</v>
      </c>
      <c r="K122" s="102">
        <f t="shared" si="43"/>
        <v>2</v>
      </c>
      <c r="L122" s="103">
        <f t="shared" si="44"/>
        <v>4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 t="s">
        <v>656</v>
      </c>
      <c r="DV122" s="76" t="s">
        <v>656</v>
      </c>
      <c r="DW122" s="76">
        <v>0</v>
      </c>
      <c r="DX122" s="76"/>
      <c r="DY122" s="76"/>
      <c r="DZ122" s="76"/>
      <c r="EA122" s="76"/>
      <c r="EB122" s="76" t="s">
        <v>1001</v>
      </c>
      <c r="EC122" s="76" t="s">
        <v>1001</v>
      </c>
      <c r="ED122" s="76">
        <v>0</v>
      </c>
      <c r="EE122" s="76"/>
      <c r="EF122" s="76"/>
      <c r="EG122" s="76"/>
      <c r="EH122" s="76"/>
      <c r="EI122" s="174" t="s">
        <v>966</v>
      </c>
      <c r="EJ122" s="76" t="s">
        <v>966</v>
      </c>
      <c r="EK122" s="76">
        <v>0</v>
      </c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44978</v>
      </c>
      <c r="C123" s="44" t="s">
        <v>650</v>
      </c>
      <c r="D123" s="43" t="s">
        <v>13</v>
      </c>
      <c r="E123" s="41" t="s">
        <v>31</v>
      </c>
      <c r="F123" s="41" t="s">
        <v>42</v>
      </c>
      <c r="G123" s="107" t="s">
        <v>651</v>
      </c>
      <c r="H123" s="42" t="s">
        <v>652</v>
      </c>
      <c r="I123" s="87">
        <f>COUNTIF(C$9:C123,C123)</f>
        <v>1</v>
      </c>
      <c r="J123" s="101">
        <f t="shared" si="42"/>
        <v>0</v>
      </c>
      <c r="K123" s="102">
        <f t="shared" si="43"/>
        <v>0</v>
      </c>
      <c r="L123" s="103">
        <f t="shared" si="44"/>
        <v>3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 t="s">
        <v>657</v>
      </c>
      <c r="DV123" s="76" t="s">
        <v>657</v>
      </c>
      <c r="DW123" s="76" t="s">
        <v>657</v>
      </c>
      <c r="DX123" s="76">
        <v>0</v>
      </c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44978</v>
      </c>
      <c r="C124" s="44" t="s">
        <v>653</v>
      </c>
      <c r="D124" s="43" t="s">
        <v>13</v>
      </c>
      <c r="E124" s="41" t="s">
        <v>31</v>
      </c>
      <c r="F124" s="41" t="s">
        <v>39</v>
      </c>
      <c r="G124" s="107" t="s">
        <v>654</v>
      </c>
      <c r="H124" s="42" t="s">
        <v>655</v>
      </c>
      <c r="I124" s="87">
        <f>COUNTIF(C$9:C124,C124)</f>
        <v>1</v>
      </c>
      <c r="J124" s="101">
        <f t="shared" si="42"/>
        <v>0</v>
      </c>
      <c r="K124" s="102">
        <f t="shared" si="43"/>
        <v>2</v>
      </c>
      <c r="L124" s="103">
        <f t="shared" si="44"/>
        <v>0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 t="s">
        <v>658</v>
      </c>
      <c r="DV124" s="76" t="s">
        <v>658</v>
      </c>
      <c r="DW124" s="76">
        <v>0</v>
      </c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44978</v>
      </c>
      <c r="C125" s="44" t="s">
        <v>659</v>
      </c>
      <c r="D125" s="43" t="s">
        <v>13</v>
      </c>
      <c r="E125" s="41" t="s">
        <v>30</v>
      </c>
      <c r="F125" s="41" t="s">
        <v>41</v>
      </c>
      <c r="G125" s="107" t="s">
        <v>660</v>
      </c>
      <c r="H125" s="42" t="s">
        <v>661</v>
      </c>
      <c r="I125" s="87">
        <f>COUNTIF(C$9:C125,C125)</f>
        <v>1</v>
      </c>
      <c r="J125" s="101">
        <f t="shared" si="42"/>
        <v>0</v>
      </c>
      <c r="K125" s="102">
        <f t="shared" si="43"/>
        <v>4</v>
      </c>
      <c r="L125" s="103">
        <f t="shared" si="44"/>
        <v>0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 t="s">
        <v>662</v>
      </c>
      <c r="DV125" s="76" t="s">
        <v>662</v>
      </c>
      <c r="DW125" s="76" t="s">
        <v>662</v>
      </c>
      <c r="DX125" s="76" t="s">
        <v>662</v>
      </c>
      <c r="DY125" s="76">
        <v>0</v>
      </c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44978</v>
      </c>
      <c r="C126" s="44" t="s">
        <v>663</v>
      </c>
      <c r="D126" s="43" t="s">
        <v>14</v>
      </c>
      <c r="E126" s="41" t="s">
        <v>34</v>
      </c>
      <c r="F126" s="41" t="s">
        <v>43</v>
      </c>
      <c r="G126" s="107" t="s">
        <v>664</v>
      </c>
      <c r="H126" s="42" t="s">
        <v>665</v>
      </c>
      <c r="I126" s="87">
        <f>COUNTIF(C$9:C126,C126)</f>
        <v>1</v>
      </c>
      <c r="J126" s="101">
        <f t="shared" si="42"/>
        <v>0</v>
      </c>
      <c r="K126" s="102">
        <f t="shared" si="43"/>
        <v>0</v>
      </c>
      <c r="L126" s="103">
        <f t="shared" si="44"/>
        <v>2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 t="s">
        <v>666</v>
      </c>
      <c r="DV126" s="76" t="s">
        <v>666</v>
      </c>
      <c r="DW126" s="76">
        <v>0</v>
      </c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44978</v>
      </c>
      <c r="C127" s="44" t="s">
        <v>667</v>
      </c>
      <c r="D127" s="43" t="s">
        <v>16</v>
      </c>
      <c r="E127" s="41" t="s">
        <v>85</v>
      </c>
      <c r="F127" s="41" t="s">
        <v>42</v>
      </c>
      <c r="G127" s="107" t="s">
        <v>668</v>
      </c>
      <c r="H127" s="42" t="s">
        <v>669</v>
      </c>
      <c r="I127" s="87">
        <f>COUNTIF(C$9:C127,C127)</f>
        <v>1</v>
      </c>
      <c r="J127" s="101">
        <f t="shared" si="42"/>
        <v>0</v>
      </c>
      <c r="K127" s="102">
        <f t="shared" si="43"/>
        <v>2</v>
      </c>
      <c r="L127" s="103">
        <f t="shared" si="44"/>
        <v>0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 t="s">
        <v>670</v>
      </c>
      <c r="DV127" s="76" t="s">
        <v>670</v>
      </c>
      <c r="DW127" s="76">
        <v>0</v>
      </c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44978</v>
      </c>
      <c r="C128" s="44" t="s">
        <v>671</v>
      </c>
      <c r="D128" s="43" t="s">
        <v>8</v>
      </c>
      <c r="E128" s="41" t="s">
        <v>91</v>
      </c>
      <c r="F128" s="41" t="s">
        <v>43</v>
      </c>
      <c r="G128" s="107" t="s">
        <v>672</v>
      </c>
      <c r="H128" s="42" t="s">
        <v>673</v>
      </c>
      <c r="I128" s="87">
        <f>COUNTIF(C$9:C128,C128)</f>
        <v>1</v>
      </c>
      <c r="J128" s="101">
        <f t="shared" si="42"/>
        <v>0</v>
      </c>
      <c r="K128" s="102">
        <f t="shared" si="43"/>
        <v>0</v>
      </c>
      <c r="L128" s="103">
        <f t="shared" si="44"/>
        <v>3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 t="s">
        <v>674</v>
      </c>
      <c r="DV128" s="76" t="s">
        <v>674</v>
      </c>
      <c r="DW128" s="76" t="s">
        <v>674</v>
      </c>
      <c r="DX128" s="76">
        <v>0</v>
      </c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44978</v>
      </c>
      <c r="C129" s="44" t="s">
        <v>708</v>
      </c>
      <c r="D129" s="43" t="s">
        <v>12</v>
      </c>
      <c r="E129" s="41" t="s">
        <v>22</v>
      </c>
      <c r="F129" s="41" t="s">
        <v>51</v>
      </c>
      <c r="G129" s="107" t="s">
        <v>710</v>
      </c>
      <c r="H129" s="42" t="s">
        <v>709</v>
      </c>
      <c r="I129" s="87">
        <f>COUNTIF(C$9:C129,C129)</f>
        <v>1</v>
      </c>
      <c r="J129" s="101">
        <f t="shared" si="42"/>
        <v>0</v>
      </c>
      <c r="K129" s="102">
        <f t="shared" si="43"/>
        <v>4</v>
      </c>
      <c r="L129" s="103">
        <f t="shared" si="44"/>
        <v>0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 t="s">
        <v>681</v>
      </c>
      <c r="DV129" s="76" t="s">
        <v>681</v>
      </c>
      <c r="DW129" s="76" t="s">
        <v>681</v>
      </c>
      <c r="DX129" s="76" t="s">
        <v>681</v>
      </c>
      <c r="DY129" s="76">
        <v>0</v>
      </c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44978</v>
      </c>
      <c r="C130" s="44" t="s">
        <v>676</v>
      </c>
      <c r="D130" s="43" t="s">
        <v>12</v>
      </c>
      <c r="E130" s="41" t="s">
        <v>22</v>
      </c>
      <c r="F130" s="41" t="s">
        <v>42</v>
      </c>
      <c r="G130" s="107" t="s">
        <v>677</v>
      </c>
      <c r="H130" s="42" t="s">
        <v>678</v>
      </c>
      <c r="I130" s="87">
        <f>COUNTIF(C$9:C130,C130)</f>
        <v>1</v>
      </c>
      <c r="J130" s="101">
        <f t="shared" si="42"/>
        <v>0</v>
      </c>
      <c r="K130" s="102">
        <f t="shared" si="43"/>
        <v>3</v>
      </c>
      <c r="L130" s="103">
        <f t="shared" si="44"/>
        <v>0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 t="s">
        <v>682</v>
      </c>
      <c r="DV130" s="76" t="s">
        <v>682</v>
      </c>
      <c r="DW130" s="76">
        <v>0</v>
      </c>
      <c r="DX130" s="76" t="s">
        <v>753</v>
      </c>
      <c r="DY130" s="76">
        <v>0</v>
      </c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44978</v>
      </c>
      <c r="C131" s="44" t="s">
        <v>350</v>
      </c>
      <c r="D131" s="43" t="s">
        <v>12</v>
      </c>
      <c r="E131" s="41" t="s">
        <v>22</v>
      </c>
      <c r="F131" s="41" t="s">
        <v>42</v>
      </c>
      <c r="G131" s="107" t="s">
        <v>351</v>
      </c>
      <c r="H131" s="42" t="s">
        <v>352</v>
      </c>
      <c r="I131" s="87">
        <f>COUNTIF(C$9:C131,C131)</f>
        <v>2</v>
      </c>
      <c r="J131" s="101">
        <f t="shared" si="42"/>
        <v>0</v>
      </c>
      <c r="K131" s="102">
        <f t="shared" si="43"/>
        <v>0</v>
      </c>
      <c r="L131" s="103">
        <f t="shared" si="44"/>
        <v>2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 t="s">
        <v>683</v>
      </c>
      <c r="DV131" s="76" t="s">
        <v>683</v>
      </c>
      <c r="DW131" s="76">
        <v>0</v>
      </c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44978</v>
      </c>
      <c r="C132" s="44" t="s">
        <v>250</v>
      </c>
      <c r="D132" s="43" t="s">
        <v>12</v>
      </c>
      <c r="E132" s="41" t="s">
        <v>22</v>
      </c>
      <c r="F132" s="41" t="s">
        <v>42</v>
      </c>
      <c r="G132" s="107" t="s">
        <v>251</v>
      </c>
      <c r="H132" s="42" t="s">
        <v>252</v>
      </c>
      <c r="I132" s="87">
        <f>COUNTIF(C$9:C132,C132)</f>
        <v>3</v>
      </c>
      <c r="J132" s="101">
        <f t="shared" si="42"/>
        <v>0</v>
      </c>
      <c r="K132" s="102">
        <f t="shared" si="43"/>
        <v>0</v>
      </c>
      <c r="L132" s="103">
        <f t="shared" si="44"/>
        <v>3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 t="s">
        <v>684</v>
      </c>
      <c r="DV132" s="76" t="s">
        <v>684</v>
      </c>
      <c r="DW132" s="76" t="s">
        <v>684</v>
      </c>
      <c r="DX132" s="76">
        <v>0</v>
      </c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44978</v>
      </c>
      <c r="C133" s="44" t="s">
        <v>679</v>
      </c>
      <c r="D133" s="43" t="s">
        <v>12</v>
      </c>
      <c r="E133" s="41" t="s">
        <v>22</v>
      </c>
      <c r="F133" s="41" t="s">
        <v>43</v>
      </c>
      <c r="G133" s="107" t="s">
        <v>680</v>
      </c>
      <c r="H133" s="42" t="s">
        <v>516</v>
      </c>
      <c r="I133" s="87">
        <f>COUNTIF(C$9:C133,C133)</f>
        <v>1</v>
      </c>
      <c r="J133" s="101">
        <f t="shared" si="42"/>
        <v>0</v>
      </c>
      <c r="K133" s="102">
        <f t="shared" si="43"/>
        <v>0</v>
      </c>
      <c r="L133" s="103">
        <f t="shared" si="44"/>
        <v>4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 t="s">
        <v>685</v>
      </c>
      <c r="DV133" s="76" t="s">
        <v>685</v>
      </c>
      <c r="DW133" s="76" t="s">
        <v>685</v>
      </c>
      <c r="DX133" s="76" t="s">
        <v>685</v>
      </c>
      <c r="DY133" s="76">
        <v>0</v>
      </c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44979</v>
      </c>
      <c r="C134" s="44" t="s">
        <v>712</v>
      </c>
      <c r="D134" s="43" t="s">
        <v>12</v>
      </c>
      <c r="E134" s="41" t="s">
        <v>28</v>
      </c>
      <c r="F134" s="41" t="s">
        <v>43</v>
      </c>
      <c r="G134" s="107" t="s">
        <v>713</v>
      </c>
      <c r="H134" s="42" t="s">
        <v>714</v>
      </c>
      <c r="I134" s="87">
        <f>COUNTIF(C$9:C134,C134)</f>
        <v>1</v>
      </c>
      <c r="J134" s="101">
        <f t="shared" si="42"/>
        <v>0</v>
      </c>
      <c r="K134" s="102">
        <f t="shared" si="43"/>
        <v>3</v>
      </c>
      <c r="L134" s="103">
        <f t="shared" si="44"/>
        <v>0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 t="s">
        <v>715</v>
      </c>
      <c r="DW134" s="76" t="s">
        <v>715</v>
      </c>
      <c r="DX134" s="76" t="s">
        <v>715</v>
      </c>
      <c r="DY134" s="76">
        <v>0</v>
      </c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44979</v>
      </c>
      <c r="C135" s="44" t="s">
        <v>716</v>
      </c>
      <c r="D135" s="43" t="s">
        <v>12</v>
      </c>
      <c r="E135" s="41" t="s">
        <v>100</v>
      </c>
      <c r="F135" s="41" t="s">
        <v>41</v>
      </c>
      <c r="G135" s="107" t="s">
        <v>717</v>
      </c>
      <c r="H135" s="42" t="s">
        <v>718</v>
      </c>
      <c r="I135" s="87">
        <f>COUNTIF(C$9:C135,C135)</f>
        <v>1</v>
      </c>
      <c r="J135" s="101">
        <f t="shared" si="42"/>
        <v>0</v>
      </c>
      <c r="K135" s="102">
        <f t="shared" si="43"/>
        <v>1</v>
      </c>
      <c r="L135" s="103">
        <f t="shared" si="44"/>
        <v>0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 t="s">
        <v>719</v>
      </c>
      <c r="DW135" s="76">
        <v>0</v>
      </c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44979</v>
      </c>
      <c r="C136" s="44" t="s">
        <v>720</v>
      </c>
      <c r="D136" s="43" t="s">
        <v>12</v>
      </c>
      <c r="E136" s="41" t="s">
        <v>24</v>
      </c>
      <c r="F136" s="41" t="s">
        <v>42</v>
      </c>
      <c r="G136" s="107" t="s">
        <v>721</v>
      </c>
      <c r="H136" s="42" t="s">
        <v>722</v>
      </c>
      <c r="I136" s="87">
        <f>COUNTIF(C$9:C136,C136)</f>
        <v>1</v>
      </c>
      <c r="J136" s="101">
        <f t="shared" si="42"/>
        <v>4</v>
      </c>
      <c r="K136" s="102">
        <f t="shared" si="43"/>
        <v>3</v>
      </c>
      <c r="L136" s="103">
        <f t="shared" si="44"/>
        <v>0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 t="s">
        <v>723</v>
      </c>
      <c r="DW136" s="76" t="s">
        <v>723</v>
      </c>
      <c r="DX136" s="76" t="s">
        <v>723</v>
      </c>
      <c r="DY136" s="76" t="s">
        <v>789</v>
      </c>
      <c r="DZ136" s="76" t="s">
        <v>789</v>
      </c>
      <c r="EA136" s="76" t="s">
        <v>789</v>
      </c>
      <c r="EB136" s="76" t="s">
        <v>789</v>
      </c>
      <c r="EC136" s="76">
        <v>0</v>
      </c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44979</v>
      </c>
      <c r="C137" s="44" t="s">
        <v>724</v>
      </c>
      <c r="D137" s="43" t="s">
        <v>13</v>
      </c>
      <c r="E137" s="41" t="s">
        <v>29</v>
      </c>
      <c r="F137" s="41" t="s">
        <v>42</v>
      </c>
      <c r="G137" s="107" t="s">
        <v>725</v>
      </c>
      <c r="H137" s="42" t="s">
        <v>726</v>
      </c>
      <c r="I137" s="87">
        <f>COUNTIF(C$9:C137,C137)</f>
        <v>1</v>
      </c>
      <c r="J137" s="101">
        <f t="shared" ref="J137:J200" si="46">COUNTIF($M137:$NN137,"施設*")</f>
        <v>0</v>
      </c>
      <c r="K137" s="102">
        <f t="shared" ref="K137:K200" si="47">COUNTIF($M137:$NN137,"学年*")</f>
        <v>3</v>
      </c>
      <c r="L137" s="103">
        <f t="shared" ref="L137:L200" si="48">COUNTIF($M137:$NN137,"*学級*")</f>
        <v>0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 t="s">
        <v>727</v>
      </c>
      <c r="DV137" s="76" t="s">
        <v>727</v>
      </c>
      <c r="DW137" s="76" t="s">
        <v>727</v>
      </c>
      <c r="DX137" s="76">
        <v>0</v>
      </c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44979</v>
      </c>
      <c r="C138" s="44" t="s">
        <v>728</v>
      </c>
      <c r="D138" s="43" t="s">
        <v>14</v>
      </c>
      <c r="E138" s="41" t="s">
        <v>34</v>
      </c>
      <c r="F138" s="41" t="s">
        <v>43</v>
      </c>
      <c r="G138" s="107" t="s">
        <v>729</v>
      </c>
      <c r="H138" s="42" t="s">
        <v>730</v>
      </c>
      <c r="I138" s="87">
        <f>COUNTIF(C$9:C138,C138)</f>
        <v>1</v>
      </c>
      <c r="J138" s="101">
        <f t="shared" si="46"/>
        <v>0</v>
      </c>
      <c r="K138" s="102">
        <f t="shared" si="47"/>
        <v>0</v>
      </c>
      <c r="L138" s="103">
        <f t="shared" si="48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 t="s">
        <v>745</v>
      </c>
      <c r="DV138" s="76" t="s">
        <v>731</v>
      </c>
      <c r="DW138" s="76" t="s">
        <v>731</v>
      </c>
      <c r="DX138" s="76">
        <v>0</v>
      </c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44979</v>
      </c>
      <c r="C139" s="44" t="s">
        <v>732</v>
      </c>
      <c r="D139" s="43" t="s">
        <v>17</v>
      </c>
      <c r="E139" s="41" t="s">
        <v>93</v>
      </c>
      <c r="F139" s="41" t="s">
        <v>105</v>
      </c>
      <c r="G139" s="107" t="s">
        <v>733</v>
      </c>
      <c r="H139" s="42" t="s">
        <v>734</v>
      </c>
      <c r="I139" s="87">
        <f>COUNTIF(C$9:C139,C139)</f>
        <v>1</v>
      </c>
      <c r="J139" s="101">
        <f t="shared" si="46"/>
        <v>0</v>
      </c>
      <c r="K139" s="102">
        <f t="shared" si="47"/>
        <v>5</v>
      </c>
      <c r="L139" s="103">
        <f t="shared" si="48"/>
        <v>0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 t="s">
        <v>735</v>
      </c>
      <c r="DY139" s="76" t="s">
        <v>904</v>
      </c>
      <c r="DZ139" s="76" t="s">
        <v>904</v>
      </c>
      <c r="EA139" s="76" t="s">
        <v>904</v>
      </c>
      <c r="EB139" s="76" t="s">
        <v>904</v>
      </c>
      <c r="EC139" s="76">
        <v>0</v>
      </c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44979</v>
      </c>
      <c r="C140" s="44" t="s">
        <v>736</v>
      </c>
      <c r="D140" s="43" t="s">
        <v>17</v>
      </c>
      <c r="E140" s="41" t="s">
        <v>93</v>
      </c>
      <c r="F140" s="41" t="s">
        <v>42</v>
      </c>
      <c r="G140" s="107" t="s">
        <v>737</v>
      </c>
      <c r="H140" s="42" t="s">
        <v>738</v>
      </c>
      <c r="I140" s="87">
        <f>COUNTIF(C$9:C140,C140)</f>
        <v>1</v>
      </c>
      <c r="J140" s="101">
        <f t="shared" si="46"/>
        <v>4</v>
      </c>
      <c r="K140" s="102">
        <f t="shared" si="47"/>
        <v>0</v>
      </c>
      <c r="L140" s="103">
        <f t="shared" si="48"/>
        <v>0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 t="s">
        <v>739</v>
      </c>
      <c r="DU140" s="76" t="s">
        <v>739</v>
      </c>
      <c r="DV140" s="76" t="s">
        <v>739</v>
      </c>
      <c r="DW140" s="76" t="s">
        <v>739</v>
      </c>
      <c r="DX140" s="76">
        <v>0</v>
      </c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44979</v>
      </c>
      <c r="C141" s="44" t="s">
        <v>740</v>
      </c>
      <c r="D141" s="43" t="s">
        <v>17</v>
      </c>
      <c r="E141" s="41" t="s">
        <v>93</v>
      </c>
      <c r="F141" s="41" t="s">
        <v>42</v>
      </c>
      <c r="G141" s="107" t="s">
        <v>741</v>
      </c>
      <c r="H141" s="42" t="s">
        <v>742</v>
      </c>
      <c r="I141" s="87">
        <f>COUNTIF(C$9:C141,C141)</f>
        <v>1</v>
      </c>
      <c r="J141" s="101">
        <f t="shared" si="46"/>
        <v>0</v>
      </c>
      <c r="K141" s="102">
        <f t="shared" si="47"/>
        <v>11</v>
      </c>
      <c r="L141" s="103">
        <f t="shared" si="48"/>
        <v>4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 t="s">
        <v>744</v>
      </c>
      <c r="DR141" s="76" t="s">
        <v>743</v>
      </c>
      <c r="DS141" s="76" t="s">
        <v>743</v>
      </c>
      <c r="DT141" s="76" t="s">
        <v>746</v>
      </c>
      <c r="DU141" s="76" t="s">
        <v>747</v>
      </c>
      <c r="DV141" s="76" t="s">
        <v>747</v>
      </c>
      <c r="DW141" s="76" t="s">
        <v>747</v>
      </c>
      <c r="DX141" s="76">
        <v>0</v>
      </c>
      <c r="DY141" s="76" t="s">
        <v>865</v>
      </c>
      <c r="DZ141" s="76" t="s">
        <v>865</v>
      </c>
      <c r="EA141" s="76" t="s">
        <v>865</v>
      </c>
      <c r="EB141" s="76" t="s">
        <v>865</v>
      </c>
      <c r="EC141" s="76">
        <v>0</v>
      </c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44979</v>
      </c>
      <c r="C142" s="44" t="s">
        <v>748</v>
      </c>
      <c r="D142" s="43" t="s">
        <v>12</v>
      </c>
      <c r="E142" s="41" t="s">
        <v>22</v>
      </c>
      <c r="F142" s="41" t="s">
        <v>42</v>
      </c>
      <c r="G142" s="107" t="s">
        <v>749</v>
      </c>
      <c r="H142" s="42" t="s">
        <v>750</v>
      </c>
      <c r="I142" s="87">
        <f>COUNTIF(C$9:C142,C142)</f>
        <v>1</v>
      </c>
      <c r="J142" s="101">
        <f t="shared" si="46"/>
        <v>0</v>
      </c>
      <c r="K142" s="102">
        <f t="shared" si="47"/>
        <v>0</v>
      </c>
      <c r="L142" s="103">
        <f t="shared" si="48"/>
        <v>3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 t="s">
        <v>751</v>
      </c>
      <c r="DU142" s="76" t="s">
        <v>751</v>
      </c>
      <c r="DV142" s="76" t="s">
        <v>751</v>
      </c>
      <c r="DW142" s="76">
        <v>0</v>
      </c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44981</v>
      </c>
      <c r="C143" s="44" t="s">
        <v>762</v>
      </c>
      <c r="D143" s="43" t="s">
        <v>13</v>
      </c>
      <c r="E143" s="41" t="s">
        <v>29</v>
      </c>
      <c r="F143" s="41" t="s">
        <v>42</v>
      </c>
      <c r="G143" s="107" t="s">
        <v>763</v>
      </c>
      <c r="H143" s="42" t="s">
        <v>764</v>
      </c>
      <c r="I143" s="87">
        <f>COUNTIF(C$9:C143,C143)</f>
        <v>1</v>
      </c>
      <c r="J143" s="101">
        <f t="shared" si="46"/>
        <v>0</v>
      </c>
      <c r="K143" s="102">
        <f t="shared" si="47"/>
        <v>0</v>
      </c>
      <c r="L143" s="103">
        <f t="shared" si="48"/>
        <v>3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 t="s">
        <v>768</v>
      </c>
      <c r="DY143" s="76" t="s">
        <v>768</v>
      </c>
      <c r="DZ143" s="76" t="s">
        <v>768</v>
      </c>
      <c r="EA143" s="76">
        <v>0</v>
      </c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44981</v>
      </c>
      <c r="C144" s="44" t="s">
        <v>765</v>
      </c>
      <c r="D144" s="43" t="s">
        <v>13</v>
      </c>
      <c r="E144" s="41" t="s">
        <v>31</v>
      </c>
      <c r="F144" s="41" t="s">
        <v>43</v>
      </c>
      <c r="G144" s="107" t="s">
        <v>766</v>
      </c>
      <c r="H144" s="42" t="s">
        <v>767</v>
      </c>
      <c r="I144" s="87">
        <f>COUNTIF(C$9:C144,C144)</f>
        <v>1</v>
      </c>
      <c r="J144" s="101">
        <f t="shared" si="46"/>
        <v>0</v>
      </c>
      <c r="K144" s="102">
        <f t="shared" si="47"/>
        <v>0</v>
      </c>
      <c r="L144" s="103">
        <f t="shared" si="48"/>
        <v>1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 t="s">
        <v>769</v>
      </c>
      <c r="DY144" s="76">
        <v>0</v>
      </c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44981</v>
      </c>
      <c r="C145" s="44" t="s">
        <v>771</v>
      </c>
      <c r="D145" s="43" t="s">
        <v>11</v>
      </c>
      <c r="E145" s="41" t="s">
        <v>33</v>
      </c>
      <c r="F145" s="41" t="s">
        <v>42</v>
      </c>
      <c r="G145" s="107" t="s">
        <v>772</v>
      </c>
      <c r="H145" s="42" t="s">
        <v>773</v>
      </c>
      <c r="I145" s="87">
        <f>COUNTIF(C$9:C145,C145)</f>
        <v>1</v>
      </c>
      <c r="J145" s="101">
        <f t="shared" si="46"/>
        <v>0</v>
      </c>
      <c r="K145" s="102">
        <f t="shared" si="47"/>
        <v>1</v>
      </c>
      <c r="L145" s="103">
        <f t="shared" si="48"/>
        <v>0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 t="s">
        <v>774</v>
      </c>
      <c r="DY145" s="76">
        <v>0</v>
      </c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44981</v>
      </c>
      <c r="C146" s="44" t="s">
        <v>775</v>
      </c>
      <c r="D146" s="43" t="s">
        <v>14</v>
      </c>
      <c r="E146" s="41" t="s">
        <v>34</v>
      </c>
      <c r="F146" s="41" t="s">
        <v>42</v>
      </c>
      <c r="G146" s="107" t="s">
        <v>776</v>
      </c>
      <c r="H146" s="42" t="s">
        <v>777</v>
      </c>
      <c r="I146" s="87">
        <f>COUNTIF(C$9:C146,C146)</f>
        <v>1</v>
      </c>
      <c r="J146" s="101">
        <f t="shared" si="46"/>
        <v>0</v>
      </c>
      <c r="K146" s="102">
        <f t="shared" si="47"/>
        <v>7</v>
      </c>
      <c r="L146" s="103">
        <f t="shared" si="48"/>
        <v>0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 t="s">
        <v>778</v>
      </c>
      <c r="DX146" s="76" t="s">
        <v>778</v>
      </c>
      <c r="DY146" s="76" t="s">
        <v>778</v>
      </c>
      <c r="DZ146" s="76" t="s">
        <v>778</v>
      </c>
      <c r="EA146" s="76" t="s">
        <v>896</v>
      </c>
      <c r="EB146" s="76" t="s">
        <v>896</v>
      </c>
      <c r="EC146" s="76" t="s">
        <v>896</v>
      </c>
      <c r="ED146" s="76">
        <v>0</v>
      </c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44981</v>
      </c>
      <c r="C147" s="44" t="s">
        <v>779</v>
      </c>
      <c r="D147" s="43" t="s">
        <v>16</v>
      </c>
      <c r="E147" s="41" t="s">
        <v>88</v>
      </c>
      <c r="F147" s="41" t="s">
        <v>42</v>
      </c>
      <c r="G147" s="107" t="s">
        <v>780</v>
      </c>
      <c r="H147" s="42" t="s">
        <v>781</v>
      </c>
      <c r="I147" s="87">
        <f>COUNTIF(C$9:C147,C147)</f>
        <v>1</v>
      </c>
      <c r="J147" s="101">
        <f t="shared" si="46"/>
        <v>5</v>
      </c>
      <c r="K147" s="102">
        <f t="shared" si="47"/>
        <v>0</v>
      </c>
      <c r="L147" s="103">
        <f t="shared" si="48"/>
        <v>0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 t="s">
        <v>782</v>
      </c>
      <c r="DY147" s="76" t="s">
        <v>782</v>
      </c>
      <c r="DZ147" s="76" t="s">
        <v>782</v>
      </c>
      <c r="EA147" s="76" t="s">
        <v>782</v>
      </c>
      <c r="EB147" s="76" t="s">
        <v>785</v>
      </c>
      <c r="EC147" s="76">
        <v>0</v>
      </c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44981</v>
      </c>
      <c r="C148" s="44" t="s">
        <v>396</v>
      </c>
      <c r="D148" s="43" t="s">
        <v>12</v>
      </c>
      <c r="E148" s="41" t="s">
        <v>22</v>
      </c>
      <c r="F148" s="41" t="s">
        <v>43</v>
      </c>
      <c r="G148" s="107" t="s">
        <v>397</v>
      </c>
      <c r="H148" s="42" t="s">
        <v>205</v>
      </c>
      <c r="I148" s="87">
        <f>COUNTIF(C$9:C148,C148)</f>
        <v>2</v>
      </c>
      <c r="J148" s="101">
        <f t="shared" si="46"/>
        <v>0</v>
      </c>
      <c r="K148" s="102">
        <f t="shared" si="47"/>
        <v>0</v>
      </c>
      <c r="L148" s="103">
        <f t="shared" si="48"/>
        <v>3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 t="s">
        <v>783</v>
      </c>
      <c r="DW148" s="76" t="s">
        <v>783</v>
      </c>
      <c r="DX148" s="76" t="s">
        <v>783</v>
      </c>
      <c r="DY148" s="76">
        <v>0</v>
      </c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44981</v>
      </c>
      <c r="C149" s="44" t="s">
        <v>359</v>
      </c>
      <c r="D149" s="43" t="s">
        <v>12</v>
      </c>
      <c r="E149" s="41" t="s">
        <v>22</v>
      </c>
      <c r="F149" s="41" t="s">
        <v>42</v>
      </c>
      <c r="G149" s="107" t="s">
        <v>360</v>
      </c>
      <c r="H149" s="42" t="s">
        <v>361</v>
      </c>
      <c r="I149" s="87">
        <f>COUNTIF(C$9:C149,C149)</f>
        <v>2</v>
      </c>
      <c r="J149" s="101">
        <f t="shared" si="46"/>
        <v>0</v>
      </c>
      <c r="K149" s="102">
        <f t="shared" si="47"/>
        <v>0</v>
      </c>
      <c r="L149" s="103">
        <f t="shared" si="48"/>
        <v>5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 t="s">
        <v>784</v>
      </c>
      <c r="DY149" s="76" t="s">
        <v>784</v>
      </c>
      <c r="DZ149" s="76" t="s">
        <v>784</v>
      </c>
      <c r="EA149" s="76" t="s">
        <v>784</v>
      </c>
      <c r="EB149" s="76" t="s">
        <v>784</v>
      </c>
      <c r="EC149" s="76">
        <v>0</v>
      </c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44984</v>
      </c>
      <c r="C150" s="44" t="s">
        <v>786</v>
      </c>
      <c r="D150" s="43" t="s">
        <v>12</v>
      </c>
      <c r="E150" s="41" t="s">
        <v>100</v>
      </c>
      <c r="F150" s="41" t="s">
        <v>39</v>
      </c>
      <c r="G150" s="107" t="s">
        <v>787</v>
      </c>
      <c r="H150" s="42" t="s">
        <v>788</v>
      </c>
      <c r="I150" s="87">
        <f>COUNTIF(C$9:C150,C150)</f>
        <v>1</v>
      </c>
      <c r="J150" s="101">
        <f t="shared" si="46"/>
        <v>0</v>
      </c>
      <c r="K150" s="102">
        <f t="shared" si="47"/>
        <v>5</v>
      </c>
      <c r="L150" s="103">
        <f t="shared" si="48"/>
        <v>0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 t="s">
        <v>856</v>
      </c>
      <c r="DZ150" s="76" t="s">
        <v>856</v>
      </c>
      <c r="EA150" s="76" t="s">
        <v>856</v>
      </c>
      <c r="EB150" s="76" t="s">
        <v>856</v>
      </c>
      <c r="EC150" s="76" t="s">
        <v>856</v>
      </c>
      <c r="ED150" s="76">
        <v>0</v>
      </c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44984</v>
      </c>
      <c r="C151" s="44" t="s">
        <v>790</v>
      </c>
      <c r="D151" s="43" t="s">
        <v>12</v>
      </c>
      <c r="E151" s="41" t="s">
        <v>100</v>
      </c>
      <c r="F151" s="41" t="s">
        <v>45</v>
      </c>
      <c r="G151" s="107" t="s">
        <v>791</v>
      </c>
      <c r="H151" s="42" t="s">
        <v>792</v>
      </c>
      <c r="I151" s="87">
        <f>COUNTIF(C$9:C151,C151)</f>
        <v>1</v>
      </c>
      <c r="J151" s="101">
        <f t="shared" si="46"/>
        <v>0</v>
      </c>
      <c r="K151" s="102">
        <f t="shared" si="47"/>
        <v>3</v>
      </c>
      <c r="L151" s="103">
        <f t="shared" si="48"/>
        <v>0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 t="s">
        <v>793</v>
      </c>
      <c r="EB151" s="76" t="s">
        <v>793</v>
      </c>
      <c r="EC151" s="76" t="s">
        <v>793</v>
      </c>
      <c r="ED151" s="76">
        <v>0</v>
      </c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44984</v>
      </c>
      <c r="C152" s="44" t="s">
        <v>825</v>
      </c>
      <c r="D152" s="43" t="s">
        <v>12</v>
      </c>
      <c r="E152" s="41" t="s">
        <v>28</v>
      </c>
      <c r="F152" s="41" t="s">
        <v>105</v>
      </c>
      <c r="G152" s="107" t="s">
        <v>826</v>
      </c>
      <c r="H152" s="42" t="s">
        <v>827</v>
      </c>
      <c r="I152" s="87">
        <f>COUNTIF(C$9:C152,C152)</f>
        <v>1</v>
      </c>
      <c r="J152" s="101">
        <f t="shared" si="46"/>
        <v>0</v>
      </c>
      <c r="K152" s="102">
        <f t="shared" si="47"/>
        <v>0</v>
      </c>
      <c r="L152" s="103">
        <f t="shared" si="48"/>
        <v>3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 t="s">
        <v>828</v>
      </c>
      <c r="EB152" s="76" t="s">
        <v>828</v>
      </c>
      <c r="EC152" s="76" t="s">
        <v>828</v>
      </c>
      <c r="ED152" s="76">
        <v>0</v>
      </c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44984</v>
      </c>
      <c r="C153" s="44" t="s">
        <v>794</v>
      </c>
      <c r="D153" s="43" t="s">
        <v>13</v>
      </c>
      <c r="E153" s="41" t="s">
        <v>30</v>
      </c>
      <c r="F153" s="41" t="s">
        <v>41</v>
      </c>
      <c r="G153" s="107" t="s">
        <v>795</v>
      </c>
      <c r="H153" s="42" t="s">
        <v>565</v>
      </c>
      <c r="I153" s="87">
        <f>COUNTIF(C$9:C153,C153)</f>
        <v>1</v>
      </c>
      <c r="J153" s="101">
        <f t="shared" si="46"/>
        <v>5</v>
      </c>
      <c r="K153" s="102">
        <f t="shared" si="47"/>
        <v>0</v>
      </c>
      <c r="L153" s="103">
        <f t="shared" si="48"/>
        <v>0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 t="s">
        <v>805</v>
      </c>
      <c r="DY153" s="76" t="s">
        <v>805</v>
      </c>
      <c r="DZ153" s="76" t="s">
        <v>805</v>
      </c>
      <c r="EA153" s="76" t="s">
        <v>805</v>
      </c>
      <c r="EB153" s="76" t="s">
        <v>805</v>
      </c>
      <c r="EC153" s="76">
        <v>0</v>
      </c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44984</v>
      </c>
      <c r="C154" s="44" t="s">
        <v>796</v>
      </c>
      <c r="D154" s="43" t="s">
        <v>13</v>
      </c>
      <c r="E154" s="41" t="s">
        <v>29</v>
      </c>
      <c r="F154" s="41" t="s">
        <v>50</v>
      </c>
      <c r="G154" s="107" t="s">
        <v>797</v>
      </c>
      <c r="H154" s="42" t="s">
        <v>798</v>
      </c>
      <c r="I154" s="87">
        <f>COUNTIF(C$9:C154,C154)</f>
        <v>1</v>
      </c>
      <c r="J154" s="101">
        <f t="shared" si="46"/>
        <v>0</v>
      </c>
      <c r="K154" s="102">
        <f t="shared" si="47"/>
        <v>3</v>
      </c>
      <c r="L154" s="103">
        <f t="shared" si="48"/>
        <v>0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 t="s">
        <v>806</v>
      </c>
      <c r="EB154" s="76" t="s">
        <v>806</v>
      </c>
      <c r="EC154" s="76" t="s">
        <v>806</v>
      </c>
      <c r="ED154" s="76">
        <v>0</v>
      </c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44984</v>
      </c>
      <c r="C155" s="44" t="s">
        <v>799</v>
      </c>
      <c r="D155" s="43" t="s">
        <v>13</v>
      </c>
      <c r="E155" s="41" t="s">
        <v>31</v>
      </c>
      <c r="F155" s="41" t="s">
        <v>43</v>
      </c>
      <c r="G155" s="107" t="s">
        <v>800</v>
      </c>
      <c r="H155" s="42" t="s">
        <v>801</v>
      </c>
      <c r="I155" s="87">
        <f>COUNTIF(C$9:C155,C155)</f>
        <v>1</v>
      </c>
      <c r="J155" s="101">
        <f t="shared" si="46"/>
        <v>0</v>
      </c>
      <c r="K155" s="102">
        <f t="shared" si="47"/>
        <v>3</v>
      </c>
      <c r="L155" s="103">
        <f t="shared" si="48"/>
        <v>0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 t="s">
        <v>807</v>
      </c>
      <c r="EB155" s="76" t="s">
        <v>807</v>
      </c>
      <c r="EC155" s="76" t="s">
        <v>807</v>
      </c>
      <c r="ED155" s="76">
        <v>0</v>
      </c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44984</v>
      </c>
      <c r="C156" s="44" t="s">
        <v>802</v>
      </c>
      <c r="D156" s="43" t="s">
        <v>13</v>
      </c>
      <c r="E156" s="41" t="s">
        <v>29</v>
      </c>
      <c r="F156" s="41" t="s">
        <v>43</v>
      </c>
      <c r="G156" s="107" t="s">
        <v>803</v>
      </c>
      <c r="H156" s="42" t="s">
        <v>804</v>
      </c>
      <c r="I156" s="87">
        <f>COUNTIF(C$9:C156,C156)</f>
        <v>1</v>
      </c>
      <c r="J156" s="101">
        <f t="shared" si="46"/>
        <v>0</v>
      </c>
      <c r="K156" s="102">
        <f t="shared" si="47"/>
        <v>0</v>
      </c>
      <c r="L156" s="103">
        <f t="shared" si="48"/>
        <v>2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 t="s">
        <v>811</v>
      </c>
      <c r="EC156" s="76" t="s">
        <v>811</v>
      </c>
      <c r="ED156" s="76">
        <v>0</v>
      </c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44984</v>
      </c>
      <c r="C157" s="44" t="s">
        <v>809</v>
      </c>
      <c r="D157" s="43" t="s">
        <v>11</v>
      </c>
      <c r="E157" s="41" t="s">
        <v>33</v>
      </c>
      <c r="F157" s="41" t="s">
        <v>42</v>
      </c>
      <c r="G157" s="107" t="s">
        <v>810</v>
      </c>
      <c r="H157" s="42" t="s">
        <v>487</v>
      </c>
      <c r="I157" s="87">
        <f>COUNTIF(C$9:C157,C157)</f>
        <v>1</v>
      </c>
      <c r="J157" s="101">
        <f t="shared" si="46"/>
        <v>0</v>
      </c>
      <c r="K157" s="102">
        <f t="shared" si="47"/>
        <v>3</v>
      </c>
      <c r="L157" s="103">
        <f t="shared" si="48"/>
        <v>0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 t="s">
        <v>815</v>
      </c>
      <c r="EB157" s="76" t="s">
        <v>815</v>
      </c>
      <c r="EC157" s="76" t="s">
        <v>815</v>
      </c>
      <c r="ED157" s="76">
        <v>0</v>
      </c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44984</v>
      </c>
      <c r="C158" s="44" t="s">
        <v>812</v>
      </c>
      <c r="D158" s="43" t="s">
        <v>8</v>
      </c>
      <c r="E158" s="41" t="s">
        <v>89</v>
      </c>
      <c r="F158" s="41" t="s">
        <v>43</v>
      </c>
      <c r="G158" s="107" t="s">
        <v>813</v>
      </c>
      <c r="H158" s="42" t="s">
        <v>814</v>
      </c>
      <c r="I158" s="87">
        <f>COUNTIF(C$9:C158,C158)</f>
        <v>1</v>
      </c>
      <c r="J158" s="101">
        <f t="shared" si="46"/>
        <v>0</v>
      </c>
      <c r="K158" s="102">
        <f t="shared" si="47"/>
        <v>0</v>
      </c>
      <c r="L158" s="103">
        <f t="shared" si="48"/>
        <v>3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 t="s">
        <v>819</v>
      </c>
      <c r="EB158" s="76" t="s">
        <v>819</v>
      </c>
      <c r="EC158" s="76" t="s">
        <v>819</v>
      </c>
      <c r="ED158" s="76">
        <v>0</v>
      </c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44984</v>
      </c>
      <c r="C159" s="44" t="s">
        <v>816</v>
      </c>
      <c r="D159" s="43" t="s">
        <v>17</v>
      </c>
      <c r="E159" s="41" t="s">
        <v>96</v>
      </c>
      <c r="F159" s="41" t="s">
        <v>43</v>
      </c>
      <c r="G159" s="107" t="s">
        <v>817</v>
      </c>
      <c r="H159" s="42" t="s">
        <v>818</v>
      </c>
      <c r="I159" s="87">
        <f>COUNTIF(C$9:C159,C159)</f>
        <v>1</v>
      </c>
      <c r="J159" s="101">
        <f t="shared" si="46"/>
        <v>0</v>
      </c>
      <c r="K159" s="102">
        <f t="shared" si="47"/>
        <v>3</v>
      </c>
      <c r="L159" s="103">
        <f t="shared" si="48"/>
        <v>3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 t="s">
        <v>823</v>
      </c>
      <c r="DY159" s="76" t="s">
        <v>823</v>
      </c>
      <c r="DZ159" s="76" t="s">
        <v>823</v>
      </c>
      <c r="EA159" s="76" t="s">
        <v>866</v>
      </c>
      <c r="EB159" s="76" t="s">
        <v>866</v>
      </c>
      <c r="EC159" s="76" t="s">
        <v>902</v>
      </c>
      <c r="ED159" s="76">
        <v>0</v>
      </c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44984</v>
      </c>
      <c r="C160" s="44" t="s">
        <v>821</v>
      </c>
      <c r="D160" s="43" t="s">
        <v>17</v>
      </c>
      <c r="E160" s="41" t="s">
        <v>96</v>
      </c>
      <c r="F160" s="41" t="s">
        <v>42</v>
      </c>
      <c r="G160" s="107" t="s">
        <v>822</v>
      </c>
      <c r="H160" s="42" t="s">
        <v>818</v>
      </c>
      <c r="I160" s="87">
        <f>COUNTIF(C$9:C160,C160)</f>
        <v>1</v>
      </c>
      <c r="J160" s="101">
        <f t="shared" si="46"/>
        <v>0</v>
      </c>
      <c r="K160" s="102">
        <f t="shared" si="47"/>
        <v>11</v>
      </c>
      <c r="L160" s="103">
        <f t="shared" si="48"/>
        <v>0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 t="s">
        <v>824</v>
      </c>
      <c r="DZ160" s="76" t="s">
        <v>824</v>
      </c>
      <c r="EA160" s="76" t="s">
        <v>824</v>
      </c>
      <c r="EB160" s="76" t="s">
        <v>824</v>
      </c>
      <c r="EC160" s="76" t="s">
        <v>824</v>
      </c>
      <c r="ED160" s="76" t="s">
        <v>903</v>
      </c>
      <c r="EE160" s="76" t="s">
        <v>903</v>
      </c>
      <c r="EF160" s="76" t="s">
        <v>931</v>
      </c>
      <c r="EG160" s="76" t="s">
        <v>931</v>
      </c>
      <c r="EH160" s="76" t="s">
        <v>931</v>
      </c>
      <c r="EI160" s="76" t="s">
        <v>953</v>
      </c>
      <c r="EJ160" s="76">
        <v>0</v>
      </c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44984</v>
      </c>
      <c r="C161" s="44" t="s">
        <v>829</v>
      </c>
      <c r="D161" s="43" t="s">
        <v>12</v>
      </c>
      <c r="E161" s="41" t="s">
        <v>22</v>
      </c>
      <c r="F161" s="41" t="s">
        <v>105</v>
      </c>
      <c r="G161" s="107" t="s">
        <v>830</v>
      </c>
      <c r="H161" s="42" t="s">
        <v>140</v>
      </c>
      <c r="I161" s="87">
        <f>COUNTIF(C$9:C161,C161)</f>
        <v>1</v>
      </c>
      <c r="J161" s="101">
        <f t="shared" si="46"/>
        <v>0</v>
      </c>
      <c r="K161" s="102">
        <f t="shared" si="47"/>
        <v>9</v>
      </c>
      <c r="L161" s="103">
        <f t="shared" si="48"/>
        <v>0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 t="s">
        <v>851</v>
      </c>
      <c r="DY161" s="76" t="s">
        <v>851</v>
      </c>
      <c r="DZ161" s="76" t="s">
        <v>851</v>
      </c>
      <c r="EA161" s="76" t="s">
        <v>851</v>
      </c>
      <c r="EB161" s="76" t="s">
        <v>905</v>
      </c>
      <c r="EC161" s="76" t="s">
        <v>905</v>
      </c>
      <c r="ED161" s="76" t="s">
        <v>905</v>
      </c>
      <c r="EE161" s="76" t="s">
        <v>905</v>
      </c>
      <c r="EF161" s="76" t="s">
        <v>905</v>
      </c>
      <c r="EG161" s="76">
        <v>0</v>
      </c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44984</v>
      </c>
      <c r="C162" s="44" t="s">
        <v>831</v>
      </c>
      <c r="D162" s="43" t="s">
        <v>12</v>
      </c>
      <c r="E162" s="41" t="s">
        <v>22</v>
      </c>
      <c r="F162" s="41" t="s">
        <v>43</v>
      </c>
      <c r="G162" s="107" t="s">
        <v>832</v>
      </c>
      <c r="H162" s="42" t="s">
        <v>833</v>
      </c>
      <c r="I162" s="87">
        <f>COUNTIF(C$9:C162,C162)</f>
        <v>1</v>
      </c>
      <c r="J162" s="101">
        <f t="shared" si="46"/>
        <v>0</v>
      </c>
      <c r="K162" s="102">
        <f t="shared" si="47"/>
        <v>0</v>
      </c>
      <c r="L162" s="103">
        <f t="shared" si="48"/>
        <v>4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 t="s">
        <v>852</v>
      </c>
      <c r="EB162" s="76" t="s">
        <v>852</v>
      </c>
      <c r="EC162" s="76">
        <v>0</v>
      </c>
      <c r="ED162" s="76" t="s">
        <v>922</v>
      </c>
      <c r="EE162" s="76" t="s">
        <v>922</v>
      </c>
      <c r="EF162" s="76">
        <v>0</v>
      </c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44984</v>
      </c>
      <c r="C163" s="44" t="s">
        <v>834</v>
      </c>
      <c r="D163" s="43" t="s">
        <v>12</v>
      </c>
      <c r="E163" s="41" t="s">
        <v>22</v>
      </c>
      <c r="F163" s="41" t="s">
        <v>43</v>
      </c>
      <c r="G163" s="107" t="s">
        <v>835</v>
      </c>
      <c r="H163" s="42" t="s">
        <v>836</v>
      </c>
      <c r="I163" s="87">
        <f>COUNTIF(C$9:C163,C163)</f>
        <v>1</v>
      </c>
      <c r="J163" s="101">
        <f t="shared" si="46"/>
        <v>0</v>
      </c>
      <c r="K163" s="102">
        <f t="shared" si="47"/>
        <v>4</v>
      </c>
      <c r="L163" s="103">
        <f t="shared" si="48"/>
        <v>0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 t="s">
        <v>853</v>
      </c>
      <c r="EB163" s="76" t="s">
        <v>853</v>
      </c>
      <c r="EC163" s="76" t="s">
        <v>853</v>
      </c>
      <c r="ED163" s="76" t="s">
        <v>853</v>
      </c>
      <c r="EE163" s="76">
        <v>0</v>
      </c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44984</v>
      </c>
      <c r="C164" s="44" t="s">
        <v>159</v>
      </c>
      <c r="D164" s="43" t="s">
        <v>12</v>
      </c>
      <c r="E164" s="41" t="s">
        <v>22</v>
      </c>
      <c r="F164" s="41" t="s">
        <v>42</v>
      </c>
      <c r="G164" s="107" t="s">
        <v>160</v>
      </c>
      <c r="H164" s="42" t="s">
        <v>161</v>
      </c>
      <c r="I164" s="87">
        <f>COUNTIF(C$9:C164,C164)</f>
        <v>3</v>
      </c>
      <c r="J164" s="101">
        <f t="shared" si="46"/>
        <v>0</v>
      </c>
      <c r="K164" s="102">
        <f t="shared" si="47"/>
        <v>2</v>
      </c>
      <c r="L164" s="103">
        <f t="shared" si="48"/>
        <v>0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 t="s">
        <v>846</v>
      </c>
      <c r="EB164" s="76" t="s">
        <v>846</v>
      </c>
      <c r="EC164" s="76">
        <v>0</v>
      </c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44984</v>
      </c>
      <c r="C165" s="44" t="s">
        <v>837</v>
      </c>
      <c r="D165" s="43" t="s">
        <v>12</v>
      </c>
      <c r="E165" s="41" t="s">
        <v>22</v>
      </c>
      <c r="F165" s="41" t="s">
        <v>42</v>
      </c>
      <c r="G165" s="107" t="s">
        <v>838</v>
      </c>
      <c r="H165" s="42" t="s">
        <v>839</v>
      </c>
      <c r="I165" s="87">
        <f>COUNTIF(C$9:C165,C165)</f>
        <v>1</v>
      </c>
      <c r="J165" s="101">
        <f t="shared" si="46"/>
        <v>0</v>
      </c>
      <c r="K165" s="102">
        <f t="shared" si="47"/>
        <v>0</v>
      </c>
      <c r="L165" s="103">
        <f t="shared" si="48"/>
        <v>3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 t="s">
        <v>847</v>
      </c>
      <c r="EB165" s="76" t="s">
        <v>847</v>
      </c>
      <c r="EC165" s="76" t="s">
        <v>847</v>
      </c>
      <c r="ED165" s="76">
        <v>0</v>
      </c>
      <c r="EE165" s="76">
        <v>0</v>
      </c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44984</v>
      </c>
      <c r="C166" s="44" t="s">
        <v>840</v>
      </c>
      <c r="D166" s="43" t="s">
        <v>12</v>
      </c>
      <c r="E166" s="41" t="s">
        <v>22</v>
      </c>
      <c r="F166" s="41" t="s">
        <v>42</v>
      </c>
      <c r="G166" s="107" t="s">
        <v>841</v>
      </c>
      <c r="H166" s="42" t="s">
        <v>842</v>
      </c>
      <c r="I166" s="87">
        <f>COUNTIF(C$9:C166,C166)</f>
        <v>1</v>
      </c>
      <c r="J166" s="101">
        <f t="shared" si="46"/>
        <v>0</v>
      </c>
      <c r="K166" s="102">
        <f t="shared" si="47"/>
        <v>2</v>
      </c>
      <c r="L166" s="103">
        <f t="shared" si="48"/>
        <v>0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 t="s">
        <v>848</v>
      </c>
      <c r="EC166" s="76" t="s">
        <v>848</v>
      </c>
      <c r="ED166" s="76">
        <v>0</v>
      </c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44984</v>
      </c>
      <c r="C167" s="44" t="s">
        <v>247</v>
      </c>
      <c r="D167" s="43" t="s">
        <v>12</v>
      </c>
      <c r="E167" s="41" t="s">
        <v>22</v>
      </c>
      <c r="F167" s="41" t="s">
        <v>42</v>
      </c>
      <c r="G167" s="107" t="s">
        <v>248</v>
      </c>
      <c r="H167" s="42" t="s">
        <v>249</v>
      </c>
      <c r="I167" s="87">
        <f>COUNTIF(C$9:C167,C167)</f>
        <v>2</v>
      </c>
      <c r="J167" s="101">
        <f t="shared" si="46"/>
        <v>0</v>
      </c>
      <c r="K167" s="102">
        <f t="shared" si="47"/>
        <v>0</v>
      </c>
      <c r="L167" s="103">
        <f t="shared" si="48"/>
        <v>2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 t="s">
        <v>849</v>
      </c>
      <c r="EB167" s="76" t="s">
        <v>849</v>
      </c>
      <c r="EC167" s="76">
        <v>0</v>
      </c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44984</v>
      </c>
      <c r="C168" s="44" t="s">
        <v>843</v>
      </c>
      <c r="D168" s="43" t="s">
        <v>12</v>
      </c>
      <c r="E168" s="41" t="s">
        <v>22</v>
      </c>
      <c r="F168" s="41" t="s">
        <v>42</v>
      </c>
      <c r="G168" s="107" t="s">
        <v>844</v>
      </c>
      <c r="H168" s="42" t="s">
        <v>845</v>
      </c>
      <c r="I168" s="87">
        <f>COUNTIF(C$9:C168,C168)</f>
        <v>1</v>
      </c>
      <c r="J168" s="101">
        <f t="shared" si="46"/>
        <v>0</v>
      </c>
      <c r="K168" s="102">
        <f t="shared" si="47"/>
        <v>0</v>
      </c>
      <c r="L168" s="103">
        <f t="shared" si="48"/>
        <v>4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 t="s">
        <v>850</v>
      </c>
      <c r="EB168" s="76" t="s">
        <v>850</v>
      </c>
      <c r="EC168" s="76" t="s">
        <v>850</v>
      </c>
      <c r="ED168" s="76" t="s">
        <v>850</v>
      </c>
      <c r="EE168" s="76">
        <v>0</v>
      </c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44984</v>
      </c>
      <c r="C169" s="44" t="s">
        <v>509</v>
      </c>
      <c r="D169" s="43" t="s">
        <v>12</v>
      </c>
      <c r="E169" s="41" t="s">
        <v>22</v>
      </c>
      <c r="F169" s="41" t="s">
        <v>42</v>
      </c>
      <c r="G169" s="107" t="s">
        <v>510</v>
      </c>
      <c r="H169" s="42" t="s">
        <v>511</v>
      </c>
      <c r="I169" s="87">
        <f>COUNTIF(C$9:C169,C169)</f>
        <v>2</v>
      </c>
      <c r="J169" s="101">
        <f t="shared" si="46"/>
        <v>0</v>
      </c>
      <c r="K169" s="102">
        <f t="shared" si="47"/>
        <v>0</v>
      </c>
      <c r="L169" s="103">
        <f t="shared" si="48"/>
        <v>2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 t="s">
        <v>854</v>
      </c>
      <c r="EC169" s="76" t="s">
        <v>854</v>
      </c>
      <c r="ED169" s="76">
        <v>0</v>
      </c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44984</v>
      </c>
      <c r="C170" s="44" t="s">
        <v>135</v>
      </c>
      <c r="D170" s="43" t="s">
        <v>12</v>
      </c>
      <c r="E170" s="41" t="s">
        <v>22</v>
      </c>
      <c r="F170" s="41" t="s">
        <v>44</v>
      </c>
      <c r="G170" s="107" t="s">
        <v>136</v>
      </c>
      <c r="H170" s="42" t="s">
        <v>137</v>
      </c>
      <c r="I170" s="87">
        <f>COUNTIF(C$9:C170,C170)</f>
        <v>2</v>
      </c>
      <c r="J170" s="101">
        <f t="shared" si="46"/>
        <v>0</v>
      </c>
      <c r="K170" s="102">
        <f t="shared" si="47"/>
        <v>0</v>
      </c>
      <c r="L170" s="103">
        <f t="shared" si="48"/>
        <v>3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 t="s">
        <v>855</v>
      </c>
      <c r="EB170" s="76" t="s">
        <v>855</v>
      </c>
      <c r="EC170" s="76" t="s">
        <v>872</v>
      </c>
      <c r="ED170" s="76">
        <v>0</v>
      </c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44985</v>
      </c>
      <c r="C171" s="44" t="s">
        <v>867</v>
      </c>
      <c r="D171" s="43" t="s">
        <v>12</v>
      </c>
      <c r="E171" s="41" t="s">
        <v>26</v>
      </c>
      <c r="F171" s="41" t="s">
        <v>43</v>
      </c>
      <c r="G171" s="107" t="s">
        <v>868</v>
      </c>
      <c r="H171" s="42" t="s">
        <v>869</v>
      </c>
      <c r="I171" s="87">
        <f>COUNTIF(C$9:C171,C171)</f>
        <v>1</v>
      </c>
      <c r="J171" s="101">
        <f t="shared" si="46"/>
        <v>0</v>
      </c>
      <c r="K171" s="102">
        <f t="shared" si="47"/>
        <v>4</v>
      </c>
      <c r="L171" s="103">
        <f t="shared" si="48"/>
        <v>0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 t="s">
        <v>870</v>
      </c>
      <c r="EC171" s="76" t="s">
        <v>870</v>
      </c>
      <c r="ED171" s="76" t="s">
        <v>870</v>
      </c>
      <c r="EE171" s="76" t="s">
        <v>870</v>
      </c>
      <c r="EF171" s="76">
        <v>0</v>
      </c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44985</v>
      </c>
      <c r="C172" s="44" t="s">
        <v>873</v>
      </c>
      <c r="D172" s="43" t="s">
        <v>13</v>
      </c>
      <c r="E172" s="41" t="s">
        <v>29</v>
      </c>
      <c r="F172" s="41" t="s">
        <v>43</v>
      </c>
      <c r="G172" s="107" t="s">
        <v>874</v>
      </c>
      <c r="H172" s="42" t="s">
        <v>875</v>
      </c>
      <c r="I172" s="87">
        <f>COUNTIF(C$9:C172,C172)</f>
        <v>1</v>
      </c>
      <c r="J172" s="101">
        <f t="shared" si="46"/>
        <v>0</v>
      </c>
      <c r="K172" s="102">
        <f t="shared" si="47"/>
        <v>0</v>
      </c>
      <c r="L172" s="103">
        <f t="shared" si="48"/>
        <v>2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 t="s">
        <v>876</v>
      </c>
      <c r="EC172" s="76" t="s">
        <v>876</v>
      </c>
      <c r="ED172" s="76">
        <v>0</v>
      </c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44985</v>
      </c>
      <c r="C173" s="44" t="s">
        <v>878</v>
      </c>
      <c r="D173" s="43" t="s">
        <v>13</v>
      </c>
      <c r="E173" s="41" t="s">
        <v>29</v>
      </c>
      <c r="F173" s="41" t="s">
        <v>41</v>
      </c>
      <c r="G173" s="107" t="s">
        <v>879</v>
      </c>
      <c r="H173" s="42" t="s">
        <v>475</v>
      </c>
      <c r="I173" s="87">
        <f>COUNTIF(C$9:C173,C173)</f>
        <v>1</v>
      </c>
      <c r="J173" s="101">
        <f t="shared" si="46"/>
        <v>0</v>
      </c>
      <c r="K173" s="102">
        <f t="shared" si="47"/>
        <v>4</v>
      </c>
      <c r="L173" s="103">
        <f t="shared" si="48"/>
        <v>0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 t="s">
        <v>880</v>
      </c>
      <c r="EB173" s="76" t="s">
        <v>880</v>
      </c>
      <c r="EC173" s="76" t="s">
        <v>880</v>
      </c>
      <c r="ED173" s="76" t="s">
        <v>880</v>
      </c>
      <c r="EE173" s="76">
        <v>0</v>
      </c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44985</v>
      </c>
      <c r="C174" s="44" t="s">
        <v>881</v>
      </c>
      <c r="D174" s="43" t="s">
        <v>13</v>
      </c>
      <c r="E174" s="41" t="s">
        <v>31</v>
      </c>
      <c r="F174" s="41" t="s">
        <v>42</v>
      </c>
      <c r="G174" s="107" t="s">
        <v>882</v>
      </c>
      <c r="H174" s="42" t="s">
        <v>479</v>
      </c>
      <c r="I174" s="87">
        <f>COUNTIF(C$9:C174,C174)</f>
        <v>1</v>
      </c>
      <c r="J174" s="101">
        <f t="shared" si="46"/>
        <v>0</v>
      </c>
      <c r="K174" s="102">
        <f t="shared" si="47"/>
        <v>0</v>
      </c>
      <c r="L174" s="103">
        <f t="shared" si="48"/>
        <v>3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 t="s">
        <v>883</v>
      </c>
      <c r="EB174" s="76" t="s">
        <v>883</v>
      </c>
      <c r="EC174" s="76" t="s">
        <v>883</v>
      </c>
      <c r="ED174" s="76">
        <v>0</v>
      </c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44985</v>
      </c>
      <c r="C175" s="44" t="s">
        <v>884</v>
      </c>
      <c r="D175" s="43" t="s">
        <v>13</v>
      </c>
      <c r="E175" s="41" t="s">
        <v>31</v>
      </c>
      <c r="F175" s="41" t="s">
        <v>43</v>
      </c>
      <c r="G175" s="107" t="s">
        <v>885</v>
      </c>
      <c r="H175" s="42" t="s">
        <v>886</v>
      </c>
      <c r="I175" s="87">
        <f>COUNTIF(C$9:C175,C175)</f>
        <v>1</v>
      </c>
      <c r="J175" s="101">
        <f t="shared" si="46"/>
        <v>0</v>
      </c>
      <c r="K175" s="102">
        <f t="shared" si="47"/>
        <v>0</v>
      </c>
      <c r="L175" s="103">
        <f t="shared" si="48"/>
        <v>2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 t="s">
        <v>887</v>
      </c>
      <c r="EC175" s="76" t="s">
        <v>887</v>
      </c>
      <c r="ED175" s="76">
        <v>0</v>
      </c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44985</v>
      </c>
      <c r="C176" s="44" t="s">
        <v>888</v>
      </c>
      <c r="D176" s="43" t="s">
        <v>13</v>
      </c>
      <c r="E176" s="41" t="s">
        <v>31</v>
      </c>
      <c r="F176" s="41" t="s">
        <v>39</v>
      </c>
      <c r="G176" s="107" t="s">
        <v>889</v>
      </c>
      <c r="H176" s="42" t="s">
        <v>890</v>
      </c>
      <c r="I176" s="87">
        <f>COUNTIF(C$9:C176,C176)</f>
        <v>1</v>
      </c>
      <c r="J176" s="101">
        <f t="shared" si="46"/>
        <v>3</v>
      </c>
      <c r="K176" s="102">
        <f t="shared" si="47"/>
        <v>0</v>
      </c>
      <c r="L176" s="103">
        <f t="shared" si="48"/>
        <v>0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 t="s">
        <v>891</v>
      </c>
      <c r="ED176" s="76" t="s">
        <v>891</v>
      </c>
      <c r="EE176" s="76" t="s">
        <v>891</v>
      </c>
      <c r="EF176" s="76">
        <v>0</v>
      </c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44985</v>
      </c>
      <c r="C177" s="44" t="s">
        <v>892</v>
      </c>
      <c r="D177" s="43" t="s">
        <v>13</v>
      </c>
      <c r="E177" s="41" t="s">
        <v>31</v>
      </c>
      <c r="F177" s="41" t="s">
        <v>42</v>
      </c>
      <c r="G177" s="107" t="s">
        <v>893</v>
      </c>
      <c r="H177" s="42" t="s">
        <v>894</v>
      </c>
      <c r="I177" s="87">
        <f>COUNTIF(C$9:C177,C177)</f>
        <v>1</v>
      </c>
      <c r="J177" s="101">
        <f t="shared" si="46"/>
        <v>0</v>
      </c>
      <c r="K177" s="102">
        <f t="shared" si="47"/>
        <v>2</v>
      </c>
      <c r="L177" s="103">
        <f t="shared" si="48"/>
        <v>0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 t="s">
        <v>895</v>
      </c>
      <c r="ED177" s="76" t="s">
        <v>895</v>
      </c>
      <c r="EE177" s="76">
        <v>0</v>
      </c>
      <c r="EF177" s="76">
        <v>0</v>
      </c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44985</v>
      </c>
      <c r="C178" s="44" t="s">
        <v>897</v>
      </c>
      <c r="D178" s="43" t="s">
        <v>15</v>
      </c>
      <c r="E178" s="41" t="s">
        <v>81</v>
      </c>
      <c r="F178" s="41" t="s">
        <v>42</v>
      </c>
      <c r="G178" s="107" t="s">
        <v>898</v>
      </c>
      <c r="H178" s="42" t="s">
        <v>899</v>
      </c>
      <c r="I178" s="87">
        <f>COUNTIF(C$9:C178,C178)</f>
        <v>1</v>
      </c>
      <c r="J178" s="101">
        <f t="shared" si="46"/>
        <v>0</v>
      </c>
      <c r="K178" s="102">
        <f t="shared" si="47"/>
        <v>3</v>
      </c>
      <c r="L178" s="103">
        <f t="shared" si="48"/>
        <v>0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 t="s">
        <v>900</v>
      </c>
      <c r="EB178" s="76" t="s">
        <v>900</v>
      </c>
      <c r="EC178" s="76" t="s">
        <v>900</v>
      </c>
      <c r="ED178" s="76">
        <v>0</v>
      </c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44985</v>
      </c>
      <c r="C179" s="44" t="s">
        <v>667</v>
      </c>
      <c r="D179" s="43" t="s">
        <v>16</v>
      </c>
      <c r="E179" s="41" t="s">
        <v>85</v>
      </c>
      <c r="F179" s="41" t="s">
        <v>42</v>
      </c>
      <c r="G179" s="107" t="s">
        <v>668</v>
      </c>
      <c r="H179" s="42" t="s">
        <v>669</v>
      </c>
      <c r="I179" s="87">
        <f>COUNTIF(C$9:C179,C179)</f>
        <v>2</v>
      </c>
      <c r="J179" s="101">
        <f t="shared" si="46"/>
        <v>0</v>
      </c>
      <c r="K179" s="102">
        <f t="shared" si="47"/>
        <v>0</v>
      </c>
      <c r="L179" s="103">
        <f t="shared" si="48"/>
        <v>2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 t="s">
        <v>901</v>
      </c>
      <c r="EC179" s="76" t="s">
        <v>901</v>
      </c>
      <c r="ED179" s="76">
        <v>0</v>
      </c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44986</v>
      </c>
      <c r="C180" s="44" t="s">
        <v>906</v>
      </c>
      <c r="D180" s="43" t="s">
        <v>12</v>
      </c>
      <c r="E180" s="41" t="s">
        <v>23</v>
      </c>
      <c r="F180" s="41" t="s">
        <v>42</v>
      </c>
      <c r="G180" s="107" t="s">
        <v>907</v>
      </c>
      <c r="H180" s="42" t="s">
        <v>908</v>
      </c>
      <c r="I180" s="87">
        <f>COUNTIF(C$9:C180,C180)</f>
        <v>1</v>
      </c>
      <c r="J180" s="101">
        <f t="shared" si="46"/>
        <v>0</v>
      </c>
      <c r="K180" s="102">
        <f t="shared" si="47"/>
        <v>4</v>
      </c>
      <c r="L180" s="103">
        <f t="shared" si="48"/>
        <v>0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 t="s">
        <v>909</v>
      </c>
      <c r="EC180" s="76" t="s">
        <v>909</v>
      </c>
      <c r="ED180" s="76" t="s">
        <v>909</v>
      </c>
      <c r="EE180" s="76" t="s">
        <v>909</v>
      </c>
      <c r="EF180" s="76">
        <v>0</v>
      </c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44986</v>
      </c>
      <c r="C181" s="44" t="s">
        <v>911</v>
      </c>
      <c r="D181" s="43" t="s">
        <v>13</v>
      </c>
      <c r="E181" s="41" t="s">
        <v>29</v>
      </c>
      <c r="F181" s="41" t="s">
        <v>42</v>
      </c>
      <c r="G181" s="107" t="s">
        <v>912</v>
      </c>
      <c r="H181" s="42" t="s">
        <v>913</v>
      </c>
      <c r="I181" s="87">
        <f>COUNTIF(C$9:C181,C181)</f>
        <v>1</v>
      </c>
      <c r="J181" s="101">
        <f t="shared" si="46"/>
        <v>0</v>
      </c>
      <c r="K181" s="102">
        <f t="shared" si="47"/>
        <v>6</v>
      </c>
      <c r="L181" s="103">
        <f t="shared" si="48"/>
        <v>0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 t="s">
        <v>914</v>
      </c>
      <c r="ED181" s="76" t="s">
        <v>914</v>
      </c>
      <c r="EE181" s="76" t="s">
        <v>914</v>
      </c>
      <c r="EF181" s="76">
        <v>0</v>
      </c>
      <c r="EG181" s="76"/>
      <c r="EH181" s="76" t="s">
        <v>967</v>
      </c>
      <c r="EI181" s="76" t="s">
        <v>967</v>
      </c>
      <c r="EJ181" s="76" t="s">
        <v>967</v>
      </c>
      <c r="EK181" s="76">
        <v>0</v>
      </c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44986</v>
      </c>
      <c r="C182" s="44" t="s">
        <v>915</v>
      </c>
      <c r="D182" s="43" t="s">
        <v>13</v>
      </c>
      <c r="E182" s="41" t="s">
        <v>31</v>
      </c>
      <c r="F182" s="41" t="s">
        <v>43</v>
      </c>
      <c r="G182" s="107" t="s">
        <v>916</v>
      </c>
      <c r="H182" s="42" t="s">
        <v>483</v>
      </c>
      <c r="I182" s="87">
        <f>COUNTIF(C$9:C182,C182)</f>
        <v>1</v>
      </c>
      <c r="J182" s="101">
        <f t="shared" si="46"/>
        <v>0</v>
      </c>
      <c r="K182" s="102">
        <f t="shared" si="47"/>
        <v>0</v>
      </c>
      <c r="L182" s="103">
        <f t="shared" si="48"/>
        <v>7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 t="s">
        <v>917</v>
      </c>
      <c r="ED182" s="76" t="s">
        <v>917</v>
      </c>
      <c r="EE182" s="76" t="s">
        <v>917</v>
      </c>
      <c r="EF182" s="76">
        <v>0</v>
      </c>
      <c r="EG182" s="76"/>
      <c r="EH182" s="76" t="s">
        <v>965</v>
      </c>
      <c r="EI182" s="76" t="s">
        <v>965</v>
      </c>
      <c r="EJ182" s="76" t="s">
        <v>965</v>
      </c>
      <c r="EK182" s="76" t="s">
        <v>965</v>
      </c>
      <c r="EL182" s="76">
        <v>0</v>
      </c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44986</v>
      </c>
      <c r="C183" s="44" t="s">
        <v>918</v>
      </c>
      <c r="D183" s="43" t="s">
        <v>16</v>
      </c>
      <c r="E183" s="41" t="s">
        <v>85</v>
      </c>
      <c r="F183" s="41" t="s">
        <v>105</v>
      </c>
      <c r="G183" s="107" t="s">
        <v>919</v>
      </c>
      <c r="H183" s="42" t="s">
        <v>920</v>
      </c>
      <c r="I183" s="87">
        <f>COUNTIF(C$9:C183,C183)</f>
        <v>1</v>
      </c>
      <c r="J183" s="101">
        <f t="shared" si="46"/>
        <v>0</v>
      </c>
      <c r="K183" s="102">
        <f t="shared" si="47"/>
        <v>0</v>
      </c>
      <c r="L183" s="103">
        <f t="shared" si="48"/>
        <v>2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 t="s">
        <v>921</v>
      </c>
      <c r="ED183" s="76" t="s">
        <v>921</v>
      </c>
      <c r="EE183" s="76">
        <v>0</v>
      </c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44987</v>
      </c>
      <c r="C184" s="44" t="s">
        <v>923</v>
      </c>
      <c r="D184" s="43" t="s">
        <v>11</v>
      </c>
      <c r="E184" s="41" t="s">
        <v>33</v>
      </c>
      <c r="F184" s="41" t="s">
        <v>42</v>
      </c>
      <c r="G184" s="107" t="s">
        <v>924</v>
      </c>
      <c r="H184" s="42" t="s">
        <v>925</v>
      </c>
      <c r="I184" s="87">
        <f>COUNTIF(C$9:C184,C184)</f>
        <v>1</v>
      </c>
      <c r="J184" s="101">
        <f t="shared" si="46"/>
        <v>0</v>
      </c>
      <c r="K184" s="102">
        <f t="shared" si="47"/>
        <v>4</v>
      </c>
      <c r="L184" s="103">
        <f t="shared" si="48"/>
        <v>0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 t="s">
        <v>926</v>
      </c>
      <c r="EE184" s="76" t="s">
        <v>926</v>
      </c>
      <c r="EF184" s="76" t="s">
        <v>926</v>
      </c>
      <c r="EG184" s="76" t="s">
        <v>926</v>
      </c>
      <c r="EH184" s="76">
        <v>0</v>
      </c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44987</v>
      </c>
      <c r="C185" s="44" t="s">
        <v>927</v>
      </c>
      <c r="D185" s="43" t="s">
        <v>14</v>
      </c>
      <c r="E185" s="41" t="s">
        <v>34</v>
      </c>
      <c r="F185" s="41" t="s">
        <v>43</v>
      </c>
      <c r="G185" s="107" t="s">
        <v>928</v>
      </c>
      <c r="H185" s="42" t="s">
        <v>929</v>
      </c>
      <c r="I185" s="87">
        <f>COUNTIF(C$9:C185,C185)</f>
        <v>1</v>
      </c>
      <c r="J185" s="101">
        <f t="shared" si="46"/>
        <v>0</v>
      </c>
      <c r="K185" s="102">
        <f t="shared" si="47"/>
        <v>0</v>
      </c>
      <c r="L185" s="103">
        <f t="shared" si="48"/>
        <v>2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 t="s">
        <v>930</v>
      </c>
      <c r="EE185" s="76" t="s">
        <v>930</v>
      </c>
      <c r="EF185" s="76">
        <v>0</v>
      </c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44987</v>
      </c>
      <c r="C186" s="44" t="s">
        <v>932</v>
      </c>
      <c r="D186" s="43" t="s">
        <v>12</v>
      </c>
      <c r="E186" s="41" t="s">
        <v>22</v>
      </c>
      <c r="F186" s="41" t="s">
        <v>42</v>
      </c>
      <c r="G186" s="107" t="s">
        <v>933</v>
      </c>
      <c r="H186" s="42" t="s">
        <v>934</v>
      </c>
      <c r="I186" s="87">
        <f>COUNTIF(C$9:C186,C186)</f>
        <v>1</v>
      </c>
      <c r="J186" s="101">
        <f t="shared" si="46"/>
        <v>0</v>
      </c>
      <c r="K186" s="102">
        <f t="shared" si="47"/>
        <v>4</v>
      </c>
      <c r="L186" s="103">
        <f t="shared" si="48"/>
        <v>4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 t="s">
        <v>935</v>
      </c>
      <c r="EF186" s="76" t="s">
        <v>935</v>
      </c>
      <c r="EG186" s="76" t="s">
        <v>935</v>
      </c>
      <c r="EH186" s="76" t="s">
        <v>935</v>
      </c>
      <c r="EI186" s="76" t="s">
        <v>999</v>
      </c>
      <c r="EJ186" s="76" t="s">
        <v>999</v>
      </c>
      <c r="EK186" s="76" t="s">
        <v>1061</v>
      </c>
      <c r="EL186" s="76" t="s">
        <v>1060</v>
      </c>
      <c r="EM186" s="76">
        <v>0</v>
      </c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44988</v>
      </c>
      <c r="C187" s="44" t="s">
        <v>444</v>
      </c>
      <c r="D187" s="43" t="s">
        <v>13</v>
      </c>
      <c r="E187" s="41" t="s">
        <v>29</v>
      </c>
      <c r="F187" s="41" t="s">
        <v>42</v>
      </c>
      <c r="G187" s="107" t="s">
        <v>445</v>
      </c>
      <c r="H187" s="42" t="s">
        <v>446</v>
      </c>
      <c r="I187" s="87">
        <f>COUNTIF(C$9:C187,C187)</f>
        <v>2</v>
      </c>
      <c r="J187" s="101">
        <f t="shared" si="46"/>
        <v>0</v>
      </c>
      <c r="K187" s="102">
        <f t="shared" si="47"/>
        <v>0</v>
      </c>
      <c r="L187" s="103">
        <f t="shared" si="48"/>
        <v>3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 t="s">
        <v>942</v>
      </c>
      <c r="EF187" s="76" t="s">
        <v>942</v>
      </c>
      <c r="EG187" s="76" t="s">
        <v>942</v>
      </c>
      <c r="EH187" s="76">
        <v>0</v>
      </c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44988</v>
      </c>
      <c r="C188" s="44" t="s">
        <v>936</v>
      </c>
      <c r="D188" s="43" t="s">
        <v>13</v>
      </c>
      <c r="E188" s="41" t="s">
        <v>31</v>
      </c>
      <c r="F188" s="41" t="s">
        <v>42</v>
      </c>
      <c r="G188" s="107" t="s">
        <v>937</v>
      </c>
      <c r="H188" s="42" t="s">
        <v>938</v>
      </c>
      <c r="I188" s="87">
        <f>COUNTIF(C$9:C188,C188)</f>
        <v>1</v>
      </c>
      <c r="J188" s="101">
        <f t="shared" si="46"/>
        <v>0</v>
      </c>
      <c r="K188" s="102">
        <f t="shared" si="47"/>
        <v>3</v>
      </c>
      <c r="L188" s="103">
        <f t="shared" si="48"/>
        <v>0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 t="s">
        <v>943</v>
      </c>
      <c r="EF188" s="76" t="s">
        <v>943</v>
      </c>
      <c r="EG188" s="76" t="s">
        <v>943</v>
      </c>
      <c r="EH188" s="76">
        <v>0</v>
      </c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44988</v>
      </c>
      <c r="C189" s="44" t="s">
        <v>939</v>
      </c>
      <c r="D189" s="43" t="s">
        <v>13</v>
      </c>
      <c r="E189" s="41" t="s">
        <v>30</v>
      </c>
      <c r="F189" s="41" t="s">
        <v>43</v>
      </c>
      <c r="G189" s="107" t="s">
        <v>940</v>
      </c>
      <c r="H189" s="42" t="s">
        <v>941</v>
      </c>
      <c r="I189" s="87">
        <f>COUNTIF(C$9:C189,C189)</f>
        <v>1</v>
      </c>
      <c r="J189" s="101">
        <f t="shared" si="46"/>
        <v>0</v>
      </c>
      <c r="K189" s="102">
        <f t="shared" si="47"/>
        <v>3</v>
      </c>
      <c r="L189" s="103">
        <f t="shared" si="48"/>
        <v>1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 t="s">
        <v>944</v>
      </c>
      <c r="EF189" s="76">
        <v>0</v>
      </c>
      <c r="EG189" s="76"/>
      <c r="EH189" s="76" t="s">
        <v>968</v>
      </c>
      <c r="EI189" s="76" t="s">
        <v>968</v>
      </c>
      <c r="EJ189" s="76" t="s">
        <v>968</v>
      </c>
      <c r="EK189" s="76">
        <v>0</v>
      </c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44988</v>
      </c>
      <c r="C190" s="44" t="s">
        <v>945</v>
      </c>
      <c r="D190" s="43" t="s">
        <v>11</v>
      </c>
      <c r="E190" s="41" t="s">
        <v>33</v>
      </c>
      <c r="F190" s="41" t="s">
        <v>43</v>
      </c>
      <c r="G190" s="107" t="s">
        <v>946</v>
      </c>
      <c r="H190" s="42" t="s">
        <v>947</v>
      </c>
      <c r="I190" s="87">
        <f>COUNTIF(C$9:C190,C190)</f>
        <v>1</v>
      </c>
      <c r="J190" s="101">
        <f t="shared" si="46"/>
        <v>0</v>
      </c>
      <c r="K190" s="102">
        <f t="shared" si="47"/>
        <v>0</v>
      </c>
      <c r="L190" s="103">
        <f t="shared" si="48"/>
        <v>4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 t="s">
        <v>948</v>
      </c>
      <c r="EF190" s="76" t="s">
        <v>948</v>
      </c>
      <c r="EG190" s="76" t="s">
        <v>948</v>
      </c>
      <c r="EH190" s="76" t="s">
        <v>948</v>
      </c>
      <c r="EI190" s="76">
        <v>0</v>
      </c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44988</v>
      </c>
      <c r="C191" s="44" t="s">
        <v>949</v>
      </c>
      <c r="D191" s="43" t="s">
        <v>8</v>
      </c>
      <c r="E191" s="41" t="s">
        <v>90</v>
      </c>
      <c r="F191" s="41" t="s">
        <v>42</v>
      </c>
      <c r="G191" s="107" t="s">
        <v>950</v>
      </c>
      <c r="H191" s="42" t="s">
        <v>951</v>
      </c>
      <c r="I191" s="87">
        <f>COUNTIF(C$9:C191,C191)</f>
        <v>1</v>
      </c>
      <c r="J191" s="101">
        <f t="shared" si="46"/>
        <v>0</v>
      </c>
      <c r="K191" s="102">
        <f t="shared" si="47"/>
        <v>4</v>
      </c>
      <c r="L191" s="103">
        <f t="shared" si="48"/>
        <v>0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 t="s">
        <v>952</v>
      </c>
      <c r="EF191" s="76" t="s">
        <v>952</v>
      </c>
      <c r="EG191" s="76" t="s">
        <v>952</v>
      </c>
      <c r="EH191" s="76" t="s">
        <v>983</v>
      </c>
      <c r="EI191" s="76">
        <v>0</v>
      </c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44988</v>
      </c>
      <c r="C192" s="44" t="s">
        <v>954</v>
      </c>
      <c r="D192" s="43" t="s">
        <v>12</v>
      </c>
      <c r="E192" s="41" t="s">
        <v>22</v>
      </c>
      <c r="F192" s="41" t="s">
        <v>105</v>
      </c>
      <c r="G192" s="107" t="s">
        <v>955</v>
      </c>
      <c r="H192" s="42" t="s">
        <v>956</v>
      </c>
      <c r="I192" s="87">
        <f>COUNTIF(C$9:C192,C192)</f>
        <v>1</v>
      </c>
      <c r="J192" s="101">
        <f t="shared" si="46"/>
        <v>0</v>
      </c>
      <c r="K192" s="102">
        <f t="shared" si="47"/>
        <v>5</v>
      </c>
      <c r="L192" s="103">
        <f t="shared" si="48"/>
        <v>0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 t="s">
        <v>957</v>
      </c>
      <c r="EF192" s="76" t="s">
        <v>957</v>
      </c>
      <c r="EG192" s="76" t="s">
        <v>957</v>
      </c>
      <c r="EH192" s="76" t="s">
        <v>957</v>
      </c>
      <c r="EI192" s="76" t="s">
        <v>957</v>
      </c>
      <c r="EJ192" s="76">
        <v>0</v>
      </c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44988</v>
      </c>
      <c r="C193" s="44" t="s">
        <v>958</v>
      </c>
      <c r="D193" s="43" t="s">
        <v>12</v>
      </c>
      <c r="E193" s="41" t="s">
        <v>22</v>
      </c>
      <c r="F193" s="41" t="s">
        <v>42</v>
      </c>
      <c r="G193" s="107" t="s">
        <v>959</v>
      </c>
      <c r="H193" s="42" t="s">
        <v>960</v>
      </c>
      <c r="I193" s="87">
        <f>COUNTIF(C$9:C193,C193)</f>
        <v>1</v>
      </c>
      <c r="J193" s="101">
        <f t="shared" si="46"/>
        <v>0</v>
      </c>
      <c r="K193" s="102">
        <f t="shared" si="47"/>
        <v>5</v>
      </c>
      <c r="L193" s="103">
        <f t="shared" si="48"/>
        <v>0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 t="s">
        <v>961</v>
      </c>
      <c r="EF193" s="76" t="s">
        <v>961</v>
      </c>
      <c r="EG193" s="76" t="s">
        <v>961</v>
      </c>
      <c r="EH193" s="76" t="s">
        <v>961</v>
      </c>
      <c r="EI193" s="76" t="s">
        <v>1000</v>
      </c>
      <c r="EJ193" s="76">
        <v>0</v>
      </c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44991</v>
      </c>
      <c r="C194" s="44" t="s">
        <v>539</v>
      </c>
      <c r="D194" s="43" t="s">
        <v>12</v>
      </c>
      <c r="E194" s="41" t="s">
        <v>100</v>
      </c>
      <c r="F194" s="41" t="s">
        <v>42</v>
      </c>
      <c r="G194" s="107" t="s">
        <v>540</v>
      </c>
      <c r="H194" s="42" t="s">
        <v>541</v>
      </c>
      <c r="I194" s="87">
        <f>COUNTIF(C$9:C194,C194)</f>
        <v>2</v>
      </c>
      <c r="J194" s="101">
        <f t="shared" si="46"/>
        <v>0</v>
      </c>
      <c r="K194" s="102">
        <f t="shared" si="47"/>
        <v>0</v>
      </c>
      <c r="L194" s="103">
        <f t="shared" si="48"/>
        <v>2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 t="s">
        <v>962</v>
      </c>
      <c r="EJ194" s="76" t="s">
        <v>962</v>
      </c>
      <c r="EK194" s="76">
        <v>0</v>
      </c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44991</v>
      </c>
      <c r="C195" s="44" t="s">
        <v>650</v>
      </c>
      <c r="D195" s="43" t="s">
        <v>13</v>
      </c>
      <c r="E195" s="41" t="s">
        <v>31</v>
      </c>
      <c r="F195" s="41" t="s">
        <v>42</v>
      </c>
      <c r="G195" s="107" t="s">
        <v>651</v>
      </c>
      <c r="H195" s="42" t="s">
        <v>652</v>
      </c>
      <c r="I195" s="87">
        <f>COUNTIF(C$9:C195,C195)</f>
        <v>2</v>
      </c>
      <c r="J195" s="101">
        <f t="shared" si="46"/>
        <v>0</v>
      </c>
      <c r="K195" s="102">
        <f t="shared" si="47"/>
        <v>0</v>
      </c>
      <c r="L195" s="103">
        <f t="shared" si="48"/>
        <v>3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 t="s">
        <v>963</v>
      </c>
      <c r="EI195" s="76" t="s">
        <v>963</v>
      </c>
      <c r="EJ195" s="76" t="s">
        <v>963</v>
      </c>
      <c r="EK195" s="76">
        <v>0</v>
      </c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44991</v>
      </c>
      <c r="C196" s="44" t="s">
        <v>575</v>
      </c>
      <c r="D196" s="43" t="s">
        <v>13</v>
      </c>
      <c r="E196" s="41" t="s">
        <v>31</v>
      </c>
      <c r="F196" s="41" t="s">
        <v>42</v>
      </c>
      <c r="G196" s="107" t="s">
        <v>576</v>
      </c>
      <c r="H196" s="42" t="s">
        <v>577</v>
      </c>
      <c r="I196" s="87">
        <f>COUNTIF(C$9:C196,C196)</f>
        <v>2</v>
      </c>
      <c r="J196" s="101">
        <f t="shared" si="46"/>
        <v>0</v>
      </c>
      <c r="K196" s="102">
        <f t="shared" si="47"/>
        <v>0</v>
      </c>
      <c r="L196" s="103">
        <f t="shared" si="48"/>
        <v>2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 t="s">
        <v>964</v>
      </c>
      <c r="EJ196" s="76" t="s">
        <v>964</v>
      </c>
      <c r="EK196" s="76">
        <v>0</v>
      </c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44991</v>
      </c>
      <c r="C197" s="44" t="s">
        <v>969</v>
      </c>
      <c r="D197" s="43" t="s">
        <v>11</v>
      </c>
      <c r="E197" s="41" t="s">
        <v>33</v>
      </c>
      <c r="F197" s="41" t="s">
        <v>42</v>
      </c>
      <c r="G197" s="107" t="s">
        <v>970</v>
      </c>
      <c r="H197" s="42" t="s">
        <v>971</v>
      </c>
      <c r="I197" s="87">
        <f>COUNTIF(C$9:C197,C197)</f>
        <v>1</v>
      </c>
      <c r="J197" s="101">
        <f t="shared" si="46"/>
        <v>0</v>
      </c>
      <c r="K197" s="102">
        <f t="shared" si="47"/>
        <v>5</v>
      </c>
      <c r="L197" s="103">
        <f t="shared" si="48"/>
        <v>0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 t="s">
        <v>974</v>
      </c>
      <c r="EI197" s="76" t="s">
        <v>1017</v>
      </c>
      <c r="EJ197" s="76" t="s">
        <v>1017</v>
      </c>
      <c r="EK197" s="76" t="s">
        <v>1017</v>
      </c>
      <c r="EL197" s="76" t="s">
        <v>1039</v>
      </c>
      <c r="EM197" s="76">
        <v>0</v>
      </c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44991</v>
      </c>
      <c r="C198" s="44" t="s">
        <v>972</v>
      </c>
      <c r="D198" s="43" t="s">
        <v>11</v>
      </c>
      <c r="E198" s="41" t="s">
        <v>33</v>
      </c>
      <c r="F198" s="41" t="s">
        <v>42</v>
      </c>
      <c r="G198" s="107" t="s">
        <v>973</v>
      </c>
      <c r="H198" s="42" t="s">
        <v>947</v>
      </c>
      <c r="I198" s="87">
        <f>COUNTIF(C$9:C198,C198)</f>
        <v>1</v>
      </c>
      <c r="J198" s="101">
        <f t="shared" si="46"/>
        <v>0</v>
      </c>
      <c r="K198" s="102">
        <f t="shared" si="47"/>
        <v>0</v>
      </c>
      <c r="L198" s="103">
        <f t="shared" si="48"/>
        <v>3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 t="s">
        <v>975</v>
      </c>
      <c r="EI198" s="76" t="s">
        <v>975</v>
      </c>
      <c r="EJ198" s="76" t="s">
        <v>975</v>
      </c>
      <c r="EK198" s="76">
        <v>0</v>
      </c>
      <c r="EL198" s="76">
        <v>0</v>
      </c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44991</v>
      </c>
      <c r="C199" s="44" t="s">
        <v>976</v>
      </c>
      <c r="D199" s="43" t="s">
        <v>14</v>
      </c>
      <c r="E199" s="41" t="s">
        <v>34</v>
      </c>
      <c r="F199" s="41" t="s">
        <v>42</v>
      </c>
      <c r="G199" s="107" t="s">
        <v>977</v>
      </c>
      <c r="H199" s="42" t="s">
        <v>929</v>
      </c>
      <c r="I199" s="87">
        <f>COUNTIF(C$9:C199,C199)</f>
        <v>1</v>
      </c>
      <c r="J199" s="101">
        <f t="shared" si="46"/>
        <v>0</v>
      </c>
      <c r="K199" s="102">
        <f t="shared" si="47"/>
        <v>0</v>
      </c>
      <c r="L199" s="103">
        <f t="shared" si="48"/>
        <v>2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 t="s">
        <v>978</v>
      </c>
      <c r="EJ199" s="76" t="s">
        <v>978</v>
      </c>
      <c r="EK199" s="76">
        <v>0</v>
      </c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44991</v>
      </c>
      <c r="C200" s="44" t="s">
        <v>979</v>
      </c>
      <c r="D200" s="43" t="s">
        <v>15</v>
      </c>
      <c r="E200" s="41" t="s">
        <v>82</v>
      </c>
      <c r="F200" s="41" t="s">
        <v>42</v>
      </c>
      <c r="G200" s="107" t="s">
        <v>980</v>
      </c>
      <c r="H200" s="42" t="s">
        <v>981</v>
      </c>
      <c r="I200" s="87">
        <f>COUNTIF(C$9:C200,C200)</f>
        <v>1</v>
      </c>
      <c r="J200" s="101">
        <f t="shared" si="46"/>
        <v>0</v>
      </c>
      <c r="K200" s="102">
        <f t="shared" si="47"/>
        <v>3</v>
      </c>
      <c r="L200" s="103">
        <f t="shared" si="48"/>
        <v>0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 t="s">
        <v>982</v>
      </c>
      <c r="EI200" s="76" t="s">
        <v>982</v>
      </c>
      <c r="EJ200" s="76" t="s">
        <v>982</v>
      </c>
      <c r="EK200" s="76">
        <v>0</v>
      </c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44991</v>
      </c>
      <c r="C201" s="44" t="s">
        <v>138</v>
      </c>
      <c r="D201" s="43" t="s">
        <v>12</v>
      </c>
      <c r="E201" s="41" t="s">
        <v>22</v>
      </c>
      <c r="F201" s="41" t="s">
        <v>42</v>
      </c>
      <c r="G201" s="107" t="s">
        <v>139</v>
      </c>
      <c r="H201" s="42" t="s">
        <v>140</v>
      </c>
      <c r="I201" s="87">
        <f>COUNTIF(C$9:C201,C201)</f>
        <v>3</v>
      </c>
      <c r="J201" s="101">
        <f t="shared" ref="J201:J264" si="49">COUNTIF($M201:$NN201,"施設*")</f>
        <v>0</v>
      </c>
      <c r="K201" s="102">
        <f t="shared" ref="K201:K264" si="50">COUNTIF($M201:$NN201,"学年*")</f>
        <v>0</v>
      </c>
      <c r="L201" s="103">
        <f t="shared" ref="L201:L264" si="51">COUNTIF($M201:$NN201,"*学級*")</f>
        <v>2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 t="s">
        <v>993</v>
      </c>
      <c r="EJ201" s="76" t="s">
        <v>993</v>
      </c>
      <c r="EK201" s="76">
        <v>0</v>
      </c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44991</v>
      </c>
      <c r="C202" s="44" t="s">
        <v>984</v>
      </c>
      <c r="D202" s="43" t="s">
        <v>12</v>
      </c>
      <c r="E202" s="41" t="s">
        <v>22</v>
      </c>
      <c r="F202" s="41" t="s">
        <v>43</v>
      </c>
      <c r="G202" s="107" t="s">
        <v>985</v>
      </c>
      <c r="H202" s="42" t="s">
        <v>986</v>
      </c>
      <c r="I202" s="87">
        <f>COUNTIF(C$9:C202,C202)</f>
        <v>1</v>
      </c>
      <c r="J202" s="101">
        <f t="shared" si="49"/>
        <v>5</v>
      </c>
      <c r="K202" s="102">
        <f t="shared" si="50"/>
        <v>0</v>
      </c>
      <c r="L202" s="103">
        <f t="shared" si="51"/>
        <v>0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 t="s">
        <v>994</v>
      </c>
      <c r="EI202" s="76" t="s">
        <v>994</v>
      </c>
      <c r="EJ202" s="76" t="s">
        <v>994</v>
      </c>
      <c r="EK202" s="76" t="s">
        <v>994</v>
      </c>
      <c r="EL202" s="76" t="s">
        <v>994</v>
      </c>
      <c r="EM202" s="76">
        <v>0</v>
      </c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44991</v>
      </c>
      <c r="C203" s="44" t="s">
        <v>987</v>
      </c>
      <c r="D203" s="43" t="s">
        <v>12</v>
      </c>
      <c r="E203" s="41" t="s">
        <v>22</v>
      </c>
      <c r="F203" s="41" t="s">
        <v>42</v>
      </c>
      <c r="G203" s="107" t="s">
        <v>988</v>
      </c>
      <c r="H203" s="42" t="s">
        <v>989</v>
      </c>
      <c r="I203" s="87">
        <f>COUNTIF(C$9:C203,C203)</f>
        <v>1</v>
      </c>
      <c r="J203" s="101">
        <f t="shared" si="49"/>
        <v>0</v>
      </c>
      <c r="K203" s="102">
        <f t="shared" si="50"/>
        <v>0</v>
      </c>
      <c r="L203" s="103">
        <f t="shared" si="51"/>
        <v>4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 t="s">
        <v>995</v>
      </c>
      <c r="EI203" s="76" t="s">
        <v>995</v>
      </c>
      <c r="EJ203" s="76" t="s">
        <v>995</v>
      </c>
      <c r="EK203" s="76" t="s">
        <v>995</v>
      </c>
      <c r="EL203" s="76">
        <v>0</v>
      </c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44991</v>
      </c>
      <c r="C204" s="44" t="s">
        <v>514</v>
      </c>
      <c r="D204" s="43" t="s">
        <v>12</v>
      </c>
      <c r="E204" s="41" t="s">
        <v>22</v>
      </c>
      <c r="F204" s="41" t="s">
        <v>42</v>
      </c>
      <c r="G204" s="107" t="s">
        <v>515</v>
      </c>
      <c r="H204" s="42" t="s">
        <v>516</v>
      </c>
      <c r="I204" s="87">
        <f>COUNTIF(C$9:C204,C204)</f>
        <v>2</v>
      </c>
      <c r="J204" s="101">
        <f t="shared" si="49"/>
        <v>0</v>
      </c>
      <c r="K204" s="102">
        <f t="shared" si="50"/>
        <v>0</v>
      </c>
      <c r="L204" s="103">
        <f t="shared" si="51"/>
        <v>4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 t="s">
        <v>996</v>
      </c>
      <c r="EI204" s="76" t="s">
        <v>996</v>
      </c>
      <c r="EJ204" s="76" t="s">
        <v>996</v>
      </c>
      <c r="EK204" s="76" t="s">
        <v>996</v>
      </c>
      <c r="EL204" s="76">
        <v>0</v>
      </c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44991</v>
      </c>
      <c r="C205" s="44" t="s">
        <v>350</v>
      </c>
      <c r="D205" s="43" t="s">
        <v>12</v>
      </c>
      <c r="E205" s="41" t="s">
        <v>22</v>
      </c>
      <c r="F205" s="41" t="s">
        <v>42</v>
      </c>
      <c r="G205" s="107" t="s">
        <v>351</v>
      </c>
      <c r="H205" s="42" t="s">
        <v>352</v>
      </c>
      <c r="I205" s="87">
        <f>COUNTIF(C$9:C205,C205)</f>
        <v>3</v>
      </c>
      <c r="J205" s="101">
        <f t="shared" si="49"/>
        <v>0</v>
      </c>
      <c r="K205" s="102">
        <f t="shared" si="50"/>
        <v>0</v>
      </c>
      <c r="L205" s="103">
        <f t="shared" si="51"/>
        <v>2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 t="s">
        <v>997</v>
      </c>
      <c r="EJ205" s="76" t="s">
        <v>997</v>
      </c>
      <c r="EK205" s="76">
        <v>0</v>
      </c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44991</v>
      </c>
      <c r="C206" s="44" t="s">
        <v>990</v>
      </c>
      <c r="D206" s="43" t="s">
        <v>12</v>
      </c>
      <c r="E206" s="41" t="s">
        <v>22</v>
      </c>
      <c r="F206" s="41" t="s">
        <v>42</v>
      </c>
      <c r="G206" s="107" t="s">
        <v>991</v>
      </c>
      <c r="H206" s="42" t="s">
        <v>992</v>
      </c>
      <c r="I206" s="87">
        <f>COUNTIF(C$9:C206,C206)</f>
        <v>1</v>
      </c>
      <c r="J206" s="101">
        <f t="shared" si="49"/>
        <v>0</v>
      </c>
      <c r="K206" s="102">
        <f t="shared" si="50"/>
        <v>0</v>
      </c>
      <c r="L206" s="103">
        <f t="shared" si="51"/>
        <v>4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 t="s">
        <v>998</v>
      </c>
      <c r="EJ206" s="76" t="s">
        <v>998</v>
      </c>
      <c r="EK206" s="76" t="s">
        <v>1032</v>
      </c>
      <c r="EL206" s="76" t="s">
        <v>1032</v>
      </c>
      <c r="EM206" s="76">
        <v>0</v>
      </c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44992</v>
      </c>
      <c r="C207" s="44" t="s">
        <v>1002</v>
      </c>
      <c r="D207" s="43" t="s">
        <v>12</v>
      </c>
      <c r="E207" s="41" t="s">
        <v>100</v>
      </c>
      <c r="F207" s="41" t="s">
        <v>42</v>
      </c>
      <c r="G207" s="107" t="s">
        <v>1003</v>
      </c>
      <c r="H207" s="42" t="s">
        <v>1004</v>
      </c>
      <c r="I207" s="87">
        <f>COUNTIF(C$9:C207,C207)</f>
        <v>1</v>
      </c>
      <c r="J207" s="101">
        <f t="shared" si="49"/>
        <v>0</v>
      </c>
      <c r="K207" s="102">
        <f t="shared" si="50"/>
        <v>0</v>
      </c>
      <c r="L207" s="103">
        <f t="shared" si="51"/>
        <v>4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 t="s">
        <v>1005</v>
      </c>
      <c r="EJ207" s="76" t="s">
        <v>1005</v>
      </c>
      <c r="EK207" s="76" t="s">
        <v>1052</v>
      </c>
      <c r="EL207" s="76" t="s">
        <v>1052</v>
      </c>
      <c r="EM207" s="76">
        <v>0</v>
      </c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44992</v>
      </c>
      <c r="C208" s="44" t="s">
        <v>1006</v>
      </c>
      <c r="D208" s="43" t="s">
        <v>13</v>
      </c>
      <c r="E208" s="41" t="s">
        <v>30</v>
      </c>
      <c r="F208" s="41" t="s">
        <v>105</v>
      </c>
      <c r="G208" s="107" t="s">
        <v>1007</v>
      </c>
      <c r="H208" s="42" t="s">
        <v>1008</v>
      </c>
      <c r="I208" s="87">
        <f>COUNTIF(C$9:C208,C208)</f>
        <v>1</v>
      </c>
      <c r="J208" s="101">
        <f t="shared" si="49"/>
        <v>3</v>
      </c>
      <c r="K208" s="102">
        <f t="shared" si="50"/>
        <v>2</v>
      </c>
      <c r="L208" s="103">
        <f t="shared" si="51"/>
        <v>0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 t="s">
        <v>1014</v>
      </c>
      <c r="EJ208" s="76" t="s">
        <v>1014</v>
      </c>
      <c r="EK208" s="76">
        <v>0</v>
      </c>
      <c r="EL208" s="76" t="s">
        <v>1066</v>
      </c>
      <c r="EM208" s="76" t="s">
        <v>1066</v>
      </c>
      <c r="EN208" s="76" t="s">
        <v>1066</v>
      </c>
      <c r="EO208" s="76">
        <v>0</v>
      </c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44992</v>
      </c>
      <c r="C209" s="44" t="s">
        <v>1009</v>
      </c>
      <c r="D209" s="43" t="s">
        <v>13</v>
      </c>
      <c r="E209" s="41" t="s">
        <v>29</v>
      </c>
      <c r="F209" s="41" t="s">
        <v>42</v>
      </c>
      <c r="G209" s="107" t="s">
        <v>1010</v>
      </c>
      <c r="H209" s="42" t="s">
        <v>1011</v>
      </c>
      <c r="I209" s="87">
        <f>COUNTIF(C$9:C209,C209)</f>
        <v>1</v>
      </c>
      <c r="J209" s="101">
        <f t="shared" si="49"/>
        <v>0</v>
      </c>
      <c r="K209" s="102">
        <f t="shared" si="50"/>
        <v>0</v>
      </c>
      <c r="L209" s="103">
        <f t="shared" si="51"/>
        <v>3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 t="s">
        <v>1015</v>
      </c>
      <c r="EJ209" s="76" t="s">
        <v>1015</v>
      </c>
      <c r="EK209" s="76" t="s">
        <v>1015</v>
      </c>
      <c r="EL209" s="76">
        <v>0</v>
      </c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44992</v>
      </c>
      <c r="C210" s="44" t="s">
        <v>268</v>
      </c>
      <c r="D210" s="43" t="s">
        <v>13</v>
      </c>
      <c r="E210" s="41" t="s">
        <v>31</v>
      </c>
      <c r="F210" s="41" t="s">
        <v>42</v>
      </c>
      <c r="G210" s="107" t="s">
        <v>269</v>
      </c>
      <c r="H210" s="42" t="s">
        <v>270</v>
      </c>
      <c r="I210" s="87">
        <f>COUNTIF(C$9:C210,C210)</f>
        <v>2</v>
      </c>
      <c r="J210" s="101">
        <f t="shared" si="49"/>
        <v>0</v>
      </c>
      <c r="K210" s="102">
        <f t="shared" si="50"/>
        <v>4</v>
      </c>
      <c r="L210" s="103">
        <f t="shared" si="51"/>
        <v>3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 t="s">
        <v>1033</v>
      </c>
      <c r="EI210" s="76" t="s">
        <v>1033</v>
      </c>
      <c r="EJ210" s="76" t="s">
        <v>1033</v>
      </c>
      <c r="EK210" s="76" t="s">
        <v>1033</v>
      </c>
      <c r="EL210" s="76" t="s">
        <v>1067</v>
      </c>
      <c r="EM210" s="76" t="s">
        <v>1067</v>
      </c>
      <c r="EN210" s="76" t="s">
        <v>1067</v>
      </c>
      <c r="EO210" s="76">
        <v>0</v>
      </c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44992</v>
      </c>
      <c r="C211" s="44" t="s">
        <v>1012</v>
      </c>
      <c r="D211" s="43" t="s">
        <v>13</v>
      </c>
      <c r="E211" s="41" t="s">
        <v>30</v>
      </c>
      <c r="F211" s="41" t="s">
        <v>43</v>
      </c>
      <c r="G211" s="107" t="s">
        <v>1013</v>
      </c>
      <c r="H211" s="42" t="s">
        <v>571</v>
      </c>
      <c r="I211" s="87">
        <f>COUNTIF(C$9:C211,C211)</f>
        <v>1</v>
      </c>
      <c r="J211" s="101">
        <f t="shared" si="49"/>
        <v>0</v>
      </c>
      <c r="K211" s="102">
        <f t="shared" si="50"/>
        <v>0</v>
      </c>
      <c r="L211" s="103">
        <f t="shared" si="51"/>
        <v>1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 t="s">
        <v>1016</v>
      </c>
      <c r="EJ211" s="76">
        <v>0</v>
      </c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44992</v>
      </c>
      <c r="C212" s="44" t="s">
        <v>1018</v>
      </c>
      <c r="D212" s="43" t="s">
        <v>16</v>
      </c>
      <c r="E212" s="41" t="s">
        <v>85</v>
      </c>
      <c r="F212" s="41" t="s">
        <v>42</v>
      </c>
      <c r="G212" s="107" t="s">
        <v>1019</v>
      </c>
      <c r="H212" s="42" t="s">
        <v>1020</v>
      </c>
      <c r="I212" s="87">
        <f>COUNTIF(C$9:C212,C212)</f>
        <v>1</v>
      </c>
      <c r="J212" s="101">
        <f t="shared" si="49"/>
        <v>0</v>
      </c>
      <c r="K212" s="102">
        <f t="shared" si="50"/>
        <v>0</v>
      </c>
      <c r="L212" s="103">
        <f t="shared" si="51"/>
        <v>4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 t="s">
        <v>1021</v>
      </c>
      <c r="EJ212" s="76" t="s">
        <v>1041</v>
      </c>
      <c r="EK212" s="76" t="s">
        <v>1041</v>
      </c>
      <c r="EL212" s="76" t="s">
        <v>1041</v>
      </c>
      <c r="EM212" s="76">
        <v>0</v>
      </c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44992</v>
      </c>
      <c r="C213" s="44" t="s">
        <v>1022</v>
      </c>
      <c r="D213" s="43" t="s">
        <v>8</v>
      </c>
      <c r="E213" s="41" t="s">
        <v>91</v>
      </c>
      <c r="F213" s="41" t="s">
        <v>43</v>
      </c>
      <c r="G213" s="107" t="s">
        <v>1023</v>
      </c>
      <c r="H213" s="42" t="s">
        <v>140</v>
      </c>
      <c r="I213" s="87">
        <f>COUNTIF(C$9:C213,C213)</f>
        <v>1</v>
      </c>
      <c r="J213" s="101">
        <f t="shared" si="49"/>
        <v>0</v>
      </c>
      <c r="K213" s="102">
        <f t="shared" si="50"/>
        <v>2</v>
      </c>
      <c r="L213" s="103">
        <f t="shared" si="51"/>
        <v>0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 t="s">
        <v>1024</v>
      </c>
      <c r="EJ213" s="76" t="s">
        <v>1024</v>
      </c>
      <c r="EK213" s="76">
        <v>0</v>
      </c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44992</v>
      </c>
      <c r="C214" s="44" t="s">
        <v>346</v>
      </c>
      <c r="D214" s="43" t="s">
        <v>17</v>
      </c>
      <c r="E214" s="41" t="s">
        <v>93</v>
      </c>
      <c r="F214" s="41" t="s">
        <v>105</v>
      </c>
      <c r="G214" s="107" t="s">
        <v>347</v>
      </c>
      <c r="H214" s="42" t="s">
        <v>348</v>
      </c>
      <c r="I214" s="87">
        <f>COUNTIF(C$9:C214,C214)</f>
        <v>2</v>
      </c>
      <c r="J214" s="101">
        <f t="shared" si="49"/>
        <v>0</v>
      </c>
      <c r="K214" s="102">
        <f t="shared" si="50"/>
        <v>5</v>
      </c>
      <c r="L214" s="103">
        <f t="shared" si="51"/>
        <v>0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 t="s">
        <v>1025</v>
      </c>
      <c r="EJ214" s="76" t="s">
        <v>1092</v>
      </c>
      <c r="EK214" s="76">
        <v>0</v>
      </c>
      <c r="EL214" s="76"/>
      <c r="EM214" s="76"/>
      <c r="EN214" s="76" t="s">
        <v>1093</v>
      </c>
      <c r="EO214" s="76" t="s">
        <v>1093</v>
      </c>
      <c r="EP214" s="76" t="s">
        <v>1093</v>
      </c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44992</v>
      </c>
      <c r="C215" s="44" t="s">
        <v>250</v>
      </c>
      <c r="D215" s="43" t="s">
        <v>12</v>
      </c>
      <c r="E215" s="41" t="s">
        <v>22</v>
      </c>
      <c r="F215" s="41" t="s">
        <v>42</v>
      </c>
      <c r="G215" s="107" t="s">
        <v>251</v>
      </c>
      <c r="H215" s="42" t="s">
        <v>252</v>
      </c>
      <c r="I215" s="87">
        <f>COUNTIF(C$9:C215,C215)</f>
        <v>4</v>
      </c>
      <c r="J215" s="101">
        <f t="shared" si="49"/>
        <v>0</v>
      </c>
      <c r="K215" s="102">
        <f t="shared" si="50"/>
        <v>0</v>
      </c>
      <c r="L215" s="103">
        <f t="shared" si="51"/>
        <v>4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 t="s">
        <v>1029</v>
      </c>
      <c r="EJ215" s="76" t="s">
        <v>1029</v>
      </c>
      <c r="EK215" s="76" t="s">
        <v>1029</v>
      </c>
      <c r="EL215" s="76">
        <v>0</v>
      </c>
      <c r="EM215" s="76"/>
      <c r="EN215" s="76"/>
      <c r="EO215" s="76" t="s">
        <v>1094</v>
      </c>
      <c r="EP215" s="76">
        <v>0</v>
      </c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44992</v>
      </c>
      <c r="C216" s="44" t="s">
        <v>182</v>
      </c>
      <c r="D216" s="43" t="s">
        <v>12</v>
      </c>
      <c r="E216" s="41" t="s">
        <v>22</v>
      </c>
      <c r="F216" s="41" t="s">
        <v>43</v>
      </c>
      <c r="G216" s="107" t="s">
        <v>183</v>
      </c>
      <c r="H216" s="42" t="s">
        <v>184</v>
      </c>
      <c r="I216" s="87">
        <f>COUNTIF(C$9:C216,C216)</f>
        <v>3</v>
      </c>
      <c r="J216" s="101">
        <f t="shared" si="49"/>
        <v>0</v>
      </c>
      <c r="K216" s="102">
        <f t="shared" si="50"/>
        <v>0</v>
      </c>
      <c r="L216" s="103">
        <f t="shared" si="51"/>
        <v>2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 t="s">
        <v>1030</v>
      </c>
      <c r="EJ216" s="76" t="s">
        <v>1030</v>
      </c>
      <c r="EK216" s="76">
        <v>0</v>
      </c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44992</v>
      </c>
      <c r="C217" s="44" t="s">
        <v>1026</v>
      </c>
      <c r="D217" s="43" t="s">
        <v>12</v>
      </c>
      <c r="E217" s="41" t="s">
        <v>22</v>
      </c>
      <c r="F217" s="41" t="s">
        <v>43</v>
      </c>
      <c r="G217" s="107" t="s">
        <v>1027</v>
      </c>
      <c r="H217" s="42" t="s">
        <v>1028</v>
      </c>
      <c r="I217" s="87">
        <f>COUNTIF(C$9:C217,C217)</f>
        <v>1</v>
      </c>
      <c r="J217" s="101">
        <f t="shared" si="49"/>
        <v>0</v>
      </c>
      <c r="K217" s="102">
        <f t="shared" si="50"/>
        <v>0</v>
      </c>
      <c r="L217" s="103">
        <f t="shared" si="51"/>
        <v>2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 t="s">
        <v>1031</v>
      </c>
      <c r="EJ217" s="76" t="s">
        <v>1031</v>
      </c>
      <c r="EK217" s="76">
        <v>0</v>
      </c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44993</v>
      </c>
      <c r="C218" s="44" t="s">
        <v>284</v>
      </c>
      <c r="D218" s="43" t="s">
        <v>12</v>
      </c>
      <c r="E218" s="41" t="s">
        <v>27</v>
      </c>
      <c r="F218" s="41" t="s">
        <v>42</v>
      </c>
      <c r="G218" s="107" t="s">
        <v>285</v>
      </c>
      <c r="H218" s="42" t="s">
        <v>286</v>
      </c>
      <c r="I218" s="87">
        <f>COUNTIF(C$9:C218,C218)</f>
        <v>2</v>
      </c>
      <c r="J218" s="101">
        <f t="shared" si="49"/>
        <v>0</v>
      </c>
      <c r="K218" s="102">
        <f t="shared" si="50"/>
        <v>0</v>
      </c>
      <c r="L218" s="103">
        <f t="shared" si="51"/>
        <v>2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 t="s">
        <v>1034</v>
      </c>
      <c r="EJ218" s="76" t="s">
        <v>1034</v>
      </c>
      <c r="EK218" s="76">
        <v>0</v>
      </c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44993</v>
      </c>
      <c r="C219" s="44" t="s">
        <v>1035</v>
      </c>
      <c r="D219" s="43" t="s">
        <v>13</v>
      </c>
      <c r="E219" s="41" t="s">
        <v>29</v>
      </c>
      <c r="F219" s="41" t="s">
        <v>39</v>
      </c>
      <c r="G219" s="107" t="s">
        <v>1036</v>
      </c>
      <c r="H219" s="42" t="s">
        <v>1037</v>
      </c>
      <c r="I219" s="87">
        <f>COUNTIF(C$9:C219,C219)</f>
        <v>1</v>
      </c>
      <c r="J219" s="101">
        <f t="shared" si="49"/>
        <v>0</v>
      </c>
      <c r="K219" s="102">
        <f t="shared" si="50"/>
        <v>0</v>
      </c>
      <c r="L219" s="103">
        <f t="shared" si="51"/>
        <v>2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 t="s">
        <v>1048</v>
      </c>
      <c r="EK219" s="76" t="s">
        <v>1048</v>
      </c>
      <c r="EL219" s="76">
        <v>0</v>
      </c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44993</v>
      </c>
      <c r="C220" s="44" t="s">
        <v>485</v>
      </c>
      <c r="D220" s="43" t="s">
        <v>11</v>
      </c>
      <c r="E220" s="41" t="s">
        <v>33</v>
      </c>
      <c r="F220" s="41" t="s">
        <v>43</v>
      </c>
      <c r="G220" s="107" t="s">
        <v>486</v>
      </c>
      <c r="H220" s="42" t="s">
        <v>487</v>
      </c>
      <c r="I220" s="87">
        <f>COUNTIF(C$9:C220,C220)</f>
        <v>2</v>
      </c>
      <c r="J220" s="101">
        <f t="shared" si="49"/>
        <v>0</v>
      </c>
      <c r="K220" s="102">
        <f t="shared" si="50"/>
        <v>2</v>
      </c>
      <c r="L220" s="103">
        <f t="shared" si="51"/>
        <v>1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 t="s">
        <v>1038</v>
      </c>
      <c r="EK220" s="76" t="s">
        <v>1057</v>
      </c>
      <c r="EL220" s="76" t="s">
        <v>1057</v>
      </c>
      <c r="EM220" s="76">
        <v>0</v>
      </c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44993</v>
      </c>
      <c r="C221" s="44" t="s">
        <v>337</v>
      </c>
      <c r="D221" s="43" t="s">
        <v>14</v>
      </c>
      <c r="E221" s="41" t="s">
        <v>34</v>
      </c>
      <c r="F221" s="41" t="s">
        <v>42</v>
      </c>
      <c r="G221" s="107" t="s">
        <v>338</v>
      </c>
      <c r="H221" s="42" t="s">
        <v>339</v>
      </c>
      <c r="I221" s="87">
        <f>COUNTIF(C$9:C221,C221)</f>
        <v>2</v>
      </c>
      <c r="J221" s="101">
        <f t="shared" si="49"/>
        <v>0</v>
      </c>
      <c r="K221" s="102">
        <f t="shared" si="50"/>
        <v>0</v>
      </c>
      <c r="L221" s="103">
        <f t="shared" si="51"/>
        <v>7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 t="s">
        <v>1040</v>
      </c>
      <c r="EJ221" s="76" t="s">
        <v>1040</v>
      </c>
      <c r="EK221" s="76" t="s">
        <v>1040</v>
      </c>
      <c r="EL221" s="76" t="s">
        <v>1040</v>
      </c>
      <c r="EM221" s="76">
        <v>0</v>
      </c>
      <c r="EN221" s="76"/>
      <c r="EO221" s="76" t="s">
        <v>1100</v>
      </c>
      <c r="EP221" s="76" t="s">
        <v>1100</v>
      </c>
      <c r="EQ221" s="76" t="s">
        <v>1100</v>
      </c>
      <c r="ER221" s="76">
        <v>0</v>
      </c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44993</v>
      </c>
      <c r="C222" s="44" t="s">
        <v>1042</v>
      </c>
      <c r="D222" s="43" t="s">
        <v>12</v>
      </c>
      <c r="E222" s="41" t="s">
        <v>22</v>
      </c>
      <c r="F222" s="41" t="s">
        <v>39</v>
      </c>
      <c r="G222" s="107" t="s">
        <v>1043</v>
      </c>
      <c r="H222" s="42" t="s">
        <v>1044</v>
      </c>
      <c r="I222" s="87">
        <f>COUNTIF(C$9:C222,C222)</f>
        <v>1</v>
      </c>
      <c r="J222" s="101">
        <f t="shared" si="49"/>
        <v>0</v>
      </c>
      <c r="K222" s="102">
        <f t="shared" si="50"/>
        <v>0</v>
      </c>
      <c r="L222" s="103">
        <f t="shared" si="51"/>
        <v>3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 t="s">
        <v>1045</v>
      </c>
      <c r="EJ222" s="76" t="s">
        <v>1047</v>
      </c>
      <c r="EK222" s="76" t="s">
        <v>1046</v>
      </c>
      <c r="EL222" s="76">
        <v>0</v>
      </c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44994</v>
      </c>
      <c r="C223" s="44" t="s">
        <v>1049</v>
      </c>
      <c r="D223" s="43" t="s">
        <v>12</v>
      </c>
      <c r="E223" s="41" t="s">
        <v>24</v>
      </c>
      <c r="F223" s="41" t="s">
        <v>43</v>
      </c>
      <c r="G223" s="107" t="s">
        <v>1050</v>
      </c>
      <c r="H223" s="42" t="s">
        <v>640</v>
      </c>
      <c r="I223" s="87">
        <f>COUNTIF(C$9:C223,C223)</f>
        <v>1</v>
      </c>
      <c r="J223" s="101">
        <f t="shared" si="49"/>
        <v>0</v>
      </c>
      <c r="K223" s="102">
        <f t="shared" si="50"/>
        <v>4</v>
      </c>
      <c r="L223" s="103">
        <f t="shared" si="51"/>
        <v>0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 t="s">
        <v>1051</v>
      </c>
      <c r="EL223" s="76" t="s">
        <v>1051</v>
      </c>
      <c r="EM223" s="76" t="s">
        <v>1051</v>
      </c>
      <c r="EN223" s="76" t="s">
        <v>1051</v>
      </c>
      <c r="EO223" s="76">
        <v>0</v>
      </c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44994</v>
      </c>
      <c r="C224" s="44" t="s">
        <v>1053</v>
      </c>
      <c r="D224" s="43" t="s">
        <v>11</v>
      </c>
      <c r="E224" s="41" t="s">
        <v>33</v>
      </c>
      <c r="F224" s="41" t="s">
        <v>42</v>
      </c>
      <c r="G224" s="107" t="s">
        <v>1054</v>
      </c>
      <c r="H224" s="42" t="s">
        <v>1055</v>
      </c>
      <c r="I224" s="87">
        <f>COUNTIF(C$9:C224,C224)</f>
        <v>1</v>
      </c>
      <c r="J224" s="101">
        <f t="shared" si="49"/>
        <v>0</v>
      </c>
      <c r="K224" s="102">
        <f t="shared" si="50"/>
        <v>0</v>
      </c>
      <c r="L224" s="103">
        <f t="shared" si="51"/>
        <v>4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 t="s">
        <v>1056</v>
      </c>
      <c r="EL224" s="76" t="s">
        <v>1056</v>
      </c>
      <c r="EM224" s="76" t="s">
        <v>1056</v>
      </c>
      <c r="EN224" s="76" t="s">
        <v>1056</v>
      </c>
      <c r="EO224" s="76">
        <v>0</v>
      </c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44994</v>
      </c>
      <c r="C225" s="44" t="s">
        <v>1058</v>
      </c>
      <c r="D225" s="43" t="s">
        <v>14</v>
      </c>
      <c r="E225" s="41" t="s">
        <v>34</v>
      </c>
      <c r="F225" s="41" t="s">
        <v>42</v>
      </c>
      <c r="G225" s="107" t="s">
        <v>482</v>
      </c>
      <c r="H225" s="42" t="s">
        <v>483</v>
      </c>
      <c r="I225" s="87">
        <f>COUNTIF(C$9:C225,C225)</f>
        <v>1</v>
      </c>
      <c r="J225" s="101">
        <f t="shared" si="49"/>
        <v>0</v>
      </c>
      <c r="K225" s="102">
        <f t="shared" si="50"/>
        <v>0</v>
      </c>
      <c r="L225" s="103">
        <f t="shared" si="51"/>
        <v>4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 t="s">
        <v>1059</v>
      </c>
      <c r="EL225" s="76" t="s">
        <v>1068</v>
      </c>
      <c r="EM225" s="76">
        <v>0</v>
      </c>
      <c r="EN225" s="76">
        <v>0</v>
      </c>
      <c r="EO225" s="76"/>
      <c r="EP225" s="76" t="s">
        <v>1099</v>
      </c>
      <c r="EQ225" s="76" t="s">
        <v>1099</v>
      </c>
      <c r="ER225" s="76">
        <v>0</v>
      </c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44994</v>
      </c>
      <c r="C226" s="44" t="s">
        <v>1062</v>
      </c>
      <c r="D226" s="43" t="s">
        <v>12</v>
      </c>
      <c r="E226" s="41" t="s">
        <v>22</v>
      </c>
      <c r="F226" s="41" t="s">
        <v>39</v>
      </c>
      <c r="G226" s="107" t="s">
        <v>1063</v>
      </c>
      <c r="H226" s="42" t="s">
        <v>1064</v>
      </c>
      <c r="I226" s="87">
        <f>COUNTIF(C$9:C226,C226)</f>
        <v>1</v>
      </c>
      <c r="J226" s="101">
        <f t="shared" si="49"/>
        <v>0</v>
      </c>
      <c r="K226" s="102">
        <f t="shared" si="50"/>
        <v>2</v>
      </c>
      <c r="L226" s="103">
        <f t="shared" si="51"/>
        <v>0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 t="s">
        <v>1065</v>
      </c>
      <c r="EL226" s="76" t="s">
        <v>1065</v>
      </c>
      <c r="EM226" s="76">
        <v>0</v>
      </c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44995</v>
      </c>
      <c r="C227" s="44" t="s">
        <v>881</v>
      </c>
      <c r="D227" s="43" t="s">
        <v>13</v>
      </c>
      <c r="E227" s="41" t="s">
        <v>31</v>
      </c>
      <c r="F227" s="41" t="s">
        <v>42</v>
      </c>
      <c r="G227" s="107" t="s">
        <v>882</v>
      </c>
      <c r="H227" s="42" t="s">
        <v>479</v>
      </c>
      <c r="I227" s="87">
        <f>COUNTIF(C$9:C227,C227)</f>
        <v>2</v>
      </c>
      <c r="J227" s="101">
        <f t="shared" si="49"/>
        <v>0</v>
      </c>
      <c r="K227" s="102">
        <f t="shared" si="50"/>
        <v>0</v>
      </c>
      <c r="L227" s="103">
        <f t="shared" si="51"/>
        <v>5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 t="s">
        <v>1073</v>
      </c>
      <c r="EM227" s="76" t="s">
        <v>1073</v>
      </c>
      <c r="EN227" s="76" t="s">
        <v>1073</v>
      </c>
      <c r="EO227" s="76" t="s">
        <v>1089</v>
      </c>
      <c r="EP227" s="76" t="s">
        <v>1089</v>
      </c>
      <c r="EQ227" s="76">
        <v>0</v>
      </c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44995</v>
      </c>
      <c r="C228" s="44" t="s">
        <v>1069</v>
      </c>
      <c r="D228" s="43" t="s">
        <v>16</v>
      </c>
      <c r="E228" s="41" t="s">
        <v>85</v>
      </c>
      <c r="F228" s="41" t="s">
        <v>105</v>
      </c>
      <c r="G228" s="107" t="s">
        <v>1070</v>
      </c>
      <c r="H228" s="42" t="s">
        <v>1071</v>
      </c>
      <c r="I228" s="87">
        <f>COUNTIF(C$9:C228,C228)</f>
        <v>1</v>
      </c>
      <c r="J228" s="101">
        <f t="shared" si="49"/>
        <v>0</v>
      </c>
      <c r="K228" s="102">
        <f t="shared" si="50"/>
        <v>8</v>
      </c>
      <c r="L228" s="103">
        <f t="shared" si="51"/>
        <v>0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 t="s">
        <v>1072</v>
      </c>
      <c r="EL228" s="76" t="s">
        <v>1072</v>
      </c>
      <c r="EM228" s="76" t="s">
        <v>1090</v>
      </c>
      <c r="EN228" s="76" t="s">
        <v>1090</v>
      </c>
      <c r="EO228" s="76" t="s">
        <v>1091</v>
      </c>
      <c r="EP228" s="76" t="s">
        <v>1091</v>
      </c>
      <c r="EQ228" s="76" t="s">
        <v>1091</v>
      </c>
      <c r="ER228" s="76" t="s">
        <v>1091</v>
      </c>
      <c r="ES228" s="76">
        <v>0</v>
      </c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44995</v>
      </c>
      <c r="C229" s="44" t="s">
        <v>1074</v>
      </c>
      <c r="D229" s="43" t="s">
        <v>12</v>
      </c>
      <c r="E229" s="41" t="s">
        <v>22</v>
      </c>
      <c r="F229" s="41" t="s">
        <v>43</v>
      </c>
      <c r="G229" s="107" t="s">
        <v>1075</v>
      </c>
      <c r="H229" s="42" t="s">
        <v>1076</v>
      </c>
      <c r="I229" s="87">
        <f>COUNTIF(C$9:C229,C229)</f>
        <v>1</v>
      </c>
      <c r="J229" s="101">
        <f t="shared" si="49"/>
        <v>0</v>
      </c>
      <c r="K229" s="102">
        <f t="shared" si="50"/>
        <v>0</v>
      </c>
      <c r="L229" s="103">
        <f t="shared" si="51"/>
        <v>4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 t="s">
        <v>1077</v>
      </c>
      <c r="EM229" s="76" t="s">
        <v>1077</v>
      </c>
      <c r="EN229" s="76" t="s">
        <v>1077</v>
      </c>
      <c r="EO229" s="76" t="s">
        <v>1077</v>
      </c>
      <c r="EP229" s="76">
        <v>0</v>
      </c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44995</v>
      </c>
      <c r="C230" s="44" t="s">
        <v>1078</v>
      </c>
      <c r="D230" s="43" t="s">
        <v>12</v>
      </c>
      <c r="E230" s="41" t="s">
        <v>22</v>
      </c>
      <c r="F230" s="41" t="s">
        <v>42</v>
      </c>
      <c r="G230" s="107" t="s">
        <v>725</v>
      </c>
      <c r="H230" s="42" t="s">
        <v>726</v>
      </c>
      <c r="I230" s="87">
        <f>COUNTIF(C$9:C230,C230)</f>
        <v>1</v>
      </c>
      <c r="J230" s="101">
        <f t="shared" si="49"/>
        <v>0</v>
      </c>
      <c r="K230" s="102">
        <f t="shared" si="50"/>
        <v>3</v>
      </c>
      <c r="L230" s="103">
        <f t="shared" si="51"/>
        <v>0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 t="s">
        <v>1079</v>
      </c>
      <c r="EM230" s="76" t="s">
        <v>1079</v>
      </c>
      <c r="EN230" s="76" t="s">
        <v>1079</v>
      </c>
      <c r="EO230" s="76">
        <v>0</v>
      </c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44998</v>
      </c>
      <c r="C231" s="44" t="s">
        <v>238</v>
      </c>
      <c r="D231" s="43" t="s">
        <v>12</v>
      </c>
      <c r="E231" s="41" t="s">
        <v>27</v>
      </c>
      <c r="F231" s="41" t="s">
        <v>42</v>
      </c>
      <c r="G231" s="107" t="s">
        <v>239</v>
      </c>
      <c r="H231" s="42" t="s">
        <v>240</v>
      </c>
      <c r="I231" s="87">
        <f>COUNTIF(C$9:C231,C231)</f>
        <v>2</v>
      </c>
      <c r="J231" s="101">
        <f t="shared" si="49"/>
        <v>0</v>
      </c>
      <c r="K231" s="102">
        <f t="shared" si="50"/>
        <v>0</v>
      </c>
      <c r="L231" s="103">
        <f t="shared" si="51"/>
        <v>3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 t="s">
        <v>1088</v>
      </c>
      <c r="EP231" s="76" t="s">
        <v>1088</v>
      </c>
      <c r="EQ231" s="76" t="s">
        <v>1088</v>
      </c>
      <c r="ER231" s="76">
        <v>0</v>
      </c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44998</v>
      </c>
      <c r="C232" s="44" t="s">
        <v>1080</v>
      </c>
      <c r="D232" s="43" t="s">
        <v>13</v>
      </c>
      <c r="E232" s="41" t="s">
        <v>30</v>
      </c>
      <c r="F232" s="41" t="s">
        <v>42</v>
      </c>
      <c r="G232" s="107" t="s">
        <v>1082</v>
      </c>
      <c r="H232" s="42" t="s">
        <v>1084</v>
      </c>
      <c r="I232" s="87">
        <f>COUNTIF(C$9:C232,C232)</f>
        <v>1</v>
      </c>
      <c r="J232" s="101">
        <f t="shared" si="49"/>
        <v>3</v>
      </c>
      <c r="K232" s="102">
        <f t="shared" si="50"/>
        <v>1</v>
      </c>
      <c r="L232" s="103">
        <f t="shared" si="51"/>
        <v>1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 t="s">
        <v>1086</v>
      </c>
      <c r="EP232" s="76" t="s">
        <v>1086</v>
      </c>
      <c r="EQ232" s="76" t="s">
        <v>1086</v>
      </c>
      <c r="ER232" s="76">
        <v>0</v>
      </c>
      <c r="ES232" s="76" t="s">
        <v>1124</v>
      </c>
      <c r="ET232" s="76">
        <v>0</v>
      </c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44998</v>
      </c>
      <c r="C233" s="44" t="s">
        <v>1081</v>
      </c>
      <c r="D233" s="43" t="s">
        <v>14</v>
      </c>
      <c r="E233" s="41" t="s">
        <v>34</v>
      </c>
      <c r="F233" s="41" t="s">
        <v>39</v>
      </c>
      <c r="G233" s="107" t="s">
        <v>1083</v>
      </c>
      <c r="H233" s="42" t="s">
        <v>1085</v>
      </c>
      <c r="I233" s="87">
        <f>COUNTIF(C$9:C233,C233)</f>
        <v>1</v>
      </c>
      <c r="J233" s="101">
        <f t="shared" si="49"/>
        <v>0</v>
      </c>
      <c r="K233" s="102">
        <f t="shared" si="50"/>
        <v>2</v>
      </c>
      <c r="L233" s="103">
        <f t="shared" si="51"/>
        <v>0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 t="s">
        <v>1087</v>
      </c>
      <c r="EP233" s="76" t="s">
        <v>1087</v>
      </c>
      <c r="EQ233" s="76">
        <v>0</v>
      </c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44999</v>
      </c>
      <c r="C234" s="44" t="s">
        <v>1105</v>
      </c>
      <c r="D234" s="43" t="s">
        <v>13</v>
      </c>
      <c r="E234" s="41" t="s">
        <v>31</v>
      </c>
      <c r="F234" s="41" t="s">
        <v>42</v>
      </c>
      <c r="G234" s="107" t="s">
        <v>1106</v>
      </c>
      <c r="H234" s="42" t="s">
        <v>1107</v>
      </c>
      <c r="I234" s="87">
        <f>COUNTIF(C$9:C234,C234)</f>
        <v>1</v>
      </c>
      <c r="J234" s="101">
        <f t="shared" si="49"/>
        <v>0</v>
      </c>
      <c r="K234" s="102">
        <f t="shared" si="50"/>
        <v>1</v>
      </c>
      <c r="L234" s="103">
        <f t="shared" si="51"/>
        <v>0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 t="s">
        <v>1110</v>
      </c>
      <c r="EP234" s="76">
        <v>0</v>
      </c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44999</v>
      </c>
      <c r="C235" s="44" t="s">
        <v>1108</v>
      </c>
      <c r="D235" s="43" t="s">
        <v>13</v>
      </c>
      <c r="E235" s="41" t="s">
        <v>30</v>
      </c>
      <c r="F235" s="41" t="s">
        <v>41</v>
      </c>
      <c r="G235" s="107" t="s">
        <v>1109</v>
      </c>
      <c r="H235" s="42" t="s">
        <v>1084</v>
      </c>
      <c r="I235" s="87">
        <f>COUNTIF(C$9:C235,C235)</f>
        <v>1</v>
      </c>
      <c r="J235" s="101">
        <f t="shared" si="49"/>
        <v>0</v>
      </c>
      <c r="K235" s="102">
        <f t="shared" si="50"/>
        <v>2</v>
      </c>
      <c r="L235" s="103">
        <f t="shared" si="51"/>
        <v>0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 t="s">
        <v>1111</v>
      </c>
      <c r="EQ235" s="76" t="s">
        <v>1111</v>
      </c>
      <c r="ER235" s="76">
        <v>0</v>
      </c>
      <c r="ES235" s="76" t="s">
        <v>1125</v>
      </c>
      <c r="ET235" s="76">
        <v>0</v>
      </c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44999</v>
      </c>
      <c r="C236" s="44" t="s">
        <v>1095</v>
      </c>
      <c r="D236" s="43" t="s">
        <v>11</v>
      </c>
      <c r="E236" s="41" t="s">
        <v>33</v>
      </c>
      <c r="F236" s="41" t="s">
        <v>105</v>
      </c>
      <c r="G236" s="107" t="s">
        <v>1096</v>
      </c>
      <c r="H236" s="42" t="s">
        <v>1097</v>
      </c>
      <c r="I236" s="87">
        <f>COUNTIF(C$9:C236,C236)</f>
        <v>1</v>
      </c>
      <c r="J236" s="101">
        <f t="shared" si="49"/>
        <v>0</v>
      </c>
      <c r="K236" s="102">
        <f t="shared" si="50"/>
        <v>2</v>
      </c>
      <c r="L236" s="103">
        <f t="shared" si="51"/>
        <v>0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 t="s">
        <v>1098</v>
      </c>
      <c r="EQ236" s="76" t="s">
        <v>1098</v>
      </c>
      <c r="ER236" s="76">
        <v>0</v>
      </c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44999</v>
      </c>
      <c r="C237" s="44" t="s">
        <v>1101</v>
      </c>
      <c r="D237" s="43" t="s">
        <v>9</v>
      </c>
      <c r="E237" s="41" t="s">
        <v>83</v>
      </c>
      <c r="F237" s="41" t="s">
        <v>41</v>
      </c>
      <c r="G237" s="107" t="s">
        <v>1102</v>
      </c>
      <c r="H237" s="42" t="s">
        <v>1103</v>
      </c>
      <c r="I237" s="87">
        <f>COUNTIF(C$9:C237,C237)</f>
        <v>1</v>
      </c>
      <c r="J237" s="101">
        <f t="shared" si="49"/>
        <v>0</v>
      </c>
      <c r="K237" s="102">
        <f t="shared" si="50"/>
        <v>2</v>
      </c>
      <c r="L237" s="103">
        <f t="shared" si="51"/>
        <v>0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 t="s">
        <v>1104</v>
      </c>
      <c r="EQ237" s="76" t="s">
        <v>1104</v>
      </c>
      <c r="ER237" s="76">
        <v>0</v>
      </c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44999</v>
      </c>
      <c r="C238" s="44" t="s">
        <v>1112</v>
      </c>
      <c r="D238" s="43" t="s">
        <v>12</v>
      </c>
      <c r="E238" s="41" t="s">
        <v>22</v>
      </c>
      <c r="F238" s="41" t="s">
        <v>42</v>
      </c>
      <c r="G238" s="107" t="s">
        <v>1113</v>
      </c>
      <c r="H238" s="42" t="s">
        <v>1114</v>
      </c>
      <c r="I238" s="87">
        <f>COUNTIF(C$9:C238,C238)</f>
        <v>1</v>
      </c>
      <c r="J238" s="101">
        <f t="shared" si="49"/>
        <v>0</v>
      </c>
      <c r="K238" s="102">
        <f t="shared" si="50"/>
        <v>0</v>
      </c>
      <c r="L238" s="103">
        <f t="shared" si="51"/>
        <v>2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 t="s">
        <v>1118</v>
      </c>
      <c r="EQ238" s="76" t="s">
        <v>1118</v>
      </c>
      <c r="ER238" s="76">
        <v>0</v>
      </c>
      <c r="ES238" s="76">
        <v>0</v>
      </c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44999</v>
      </c>
      <c r="C239" s="44" t="s">
        <v>1115</v>
      </c>
      <c r="D239" s="43" t="s">
        <v>12</v>
      </c>
      <c r="E239" s="41" t="s">
        <v>22</v>
      </c>
      <c r="F239" s="41" t="s">
        <v>42</v>
      </c>
      <c r="G239" s="107" t="s">
        <v>1116</v>
      </c>
      <c r="H239" s="42" t="s">
        <v>1117</v>
      </c>
      <c r="I239" s="87">
        <f>COUNTIF(C$9:C239,C239)</f>
        <v>1</v>
      </c>
      <c r="J239" s="101">
        <f t="shared" si="49"/>
        <v>0</v>
      </c>
      <c r="K239" s="102">
        <f t="shared" si="50"/>
        <v>3</v>
      </c>
      <c r="L239" s="103">
        <f t="shared" si="51"/>
        <v>0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 t="s">
        <v>1119</v>
      </c>
      <c r="EQ239" s="76" t="s">
        <v>1119</v>
      </c>
      <c r="ER239" s="76" t="s">
        <v>1119</v>
      </c>
      <c r="ES239" s="76">
        <v>0</v>
      </c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45000</v>
      </c>
      <c r="C240" s="44" t="s">
        <v>1122</v>
      </c>
      <c r="D240" s="43" t="s">
        <v>12</v>
      </c>
      <c r="E240" s="41" t="s">
        <v>22</v>
      </c>
      <c r="F240" s="41" t="s">
        <v>50</v>
      </c>
      <c r="G240" s="107" t="s">
        <v>1120</v>
      </c>
      <c r="H240" s="42" t="s">
        <v>1121</v>
      </c>
      <c r="I240" s="87">
        <f>COUNTIF(C$9:C240,C240)</f>
        <v>1</v>
      </c>
      <c r="J240" s="101">
        <f t="shared" si="49"/>
        <v>3</v>
      </c>
      <c r="K240" s="102">
        <f t="shared" si="50"/>
        <v>0</v>
      </c>
      <c r="L240" s="103">
        <f t="shared" si="51"/>
        <v>0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 t="s">
        <v>1123</v>
      </c>
      <c r="EQ240" s="76" t="s">
        <v>1123</v>
      </c>
      <c r="ER240" s="76" t="s">
        <v>1123</v>
      </c>
      <c r="ES240" s="76">
        <v>0</v>
      </c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45007</v>
      </c>
      <c r="C241" s="44" t="s">
        <v>1126</v>
      </c>
      <c r="D241" s="43" t="s">
        <v>13</v>
      </c>
      <c r="E241" s="41" t="s">
        <v>32</v>
      </c>
      <c r="F241" s="41" t="s">
        <v>41</v>
      </c>
      <c r="G241" s="107" t="s">
        <v>1127</v>
      </c>
      <c r="H241" s="42" t="s">
        <v>1128</v>
      </c>
      <c r="I241" s="87">
        <f>COUNTIF(C$9:C241,C241)</f>
        <v>1</v>
      </c>
      <c r="J241" s="101">
        <f t="shared" si="49"/>
        <v>0</v>
      </c>
      <c r="K241" s="102">
        <f t="shared" si="50"/>
        <v>4</v>
      </c>
      <c r="L241" s="103">
        <f t="shared" si="51"/>
        <v>0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 t="s">
        <v>1129</v>
      </c>
      <c r="EY241" s="76" t="s">
        <v>1129</v>
      </c>
      <c r="EZ241" s="76" t="s">
        <v>1129</v>
      </c>
      <c r="FA241" s="76" t="s">
        <v>1129</v>
      </c>
      <c r="FB241" s="76">
        <v>0</v>
      </c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45008</v>
      </c>
      <c r="C242" s="44" t="s">
        <v>1132</v>
      </c>
      <c r="D242" s="43" t="s">
        <v>11</v>
      </c>
      <c r="E242" s="41" t="s">
        <v>79</v>
      </c>
      <c r="F242" s="41" t="s">
        <v>105</v>
      </c>
      <c r="G242" s="107" t="s">
        <v>1130</v>
      </c>
      <c r="H242" s="42" t="s">
        <v>1131</v>
      </c>
      <c r="I242" s="87">
        <f>COUNTIF(C$9:C242,C242)</f>
        <v>1</v>
      </c>
      <c r="J242" s="101">
        <f t="shared" si="49"/>
        <v>0</v>
      </c>
      <c r="K242" s="102">
        <f t="shared" si="50"/>
        <v>6</v>
      </c>
      <c r="L242" s="103">
        <f t="shared" si="51"/>
        <v>0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 t="s">
        <v>1134</v>
      </c>
      <c r="EW242" s="76" t="s">
        <v>1133</v>
      </c>
      <c r="EX242" s="76" t="s">
        <v>1133</v>
      </c>
      <c r="EY242" s="76" t="s">
        <v>1133</v>
      </c>
      <c r="EZ242" s="76" t="s">
        <v>1133</v>
      </c>
      <c r="FA242" s="76" t="s">
        <v>1133</v>
      </c>
      <c r="FB242" s="76">
        <v>0</v>
      </c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45008</v>
      </c>
      <c r="C243" s="44" t="s">
        <v>954</v>
      </c>
      <c r="D243" s="43" t="s">
        <v>12</v>
      </c>
      <c r="E243" s="41" t="s">
        <v>22</v>
      </c>
      <c r="F243" s="41" t="s">
        <v>105</v>
      </c>
      <c r="G243" s="107" t="s">
        <v>955</v>
      </c>
      <c r="H243" s="42" t="s">
        <v>956</v>
      </c>
      <c r="I243" s="87">
        <f>COUNTIF(C$9:C243,C243)</f>
        <v>2</v>
      </c>
      <c r="J243" s="101">
        <f t="shared" si="49"/>
        <v>0</v>
      </c>
      <c r="K243" s="102">
        <f t="shared" si="50"/>
        <v>4</v>
      </c>
      <c r="L243" s="103">
        <f t="shared" si="51"/>
        <v>0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 t="s">
        <v>1135</v>
      </c>
      <c r="EZ243" s="76" t="s">
        <v>1135</v>
      </c>
      <c r="FA243" s="76" t="s">
        <v>1135</v>
      </c>
      <c r="FB243" s="76" t="s">
        <v>1135</v>
      </c>
      <c r="FC243" s="76">
        <v>0</v>
      </c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45027</v>
      </c>
      <c r="C244" s="44" t="s">
        <v>223</v>
      </c>
      <c r="D244" s="43" t="s">
        <v>9</v>
      </c>
      <c r="E244" s="41" t="s">
        <v>83</v>
      </c>
      <c r="F244" s="41" t="s">
        <v>43</v>
      </c>
      <c r="G244" s="107" t="s">
        <v>224</v>
      </c>
      <c r="H244" s="42" t="s">
        <v>225</v>
      </c>
      <c r="I244" s="87">
        <f>COUNTIF(C$9:C244,C244)</f>
        <v>2</v>
      </c>
      <c r="J244" s="101">
        <f t="shared" si="49"/>
        <v>0</v>
      </c>
      <c r="K244" s="102">
        <f t="shared" si="50"/>
        <v>0</v>
      </c>
      <c r="L244" s="103">
        <f t="shared" si="51"/>
        <v>4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 t="s">
        <v>1136</v>
      </c>
      <c r="FS244" s="76" t="s">
        <v>1136</v>
      </c>
      <c r="FT244" s="76" t="s">
        <v>1141</v>
      </c>
      <c r="FU244" s="76" t="s">
        <v>1141</v>
      </c>
      <c r="FV244" s="76">
        <v>0</v>
      </c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45027</v>
      </c>
      <c r="C245" s="44" t="s">
        <v>1137</v>
      </c>
      <c r="D245" s="43" t="s">
        <v>12</v>
      </c>
      <c r="E245" s="41" t="s">
        <v>22</v>
      </c>
      <c r="F245" s="41" t="s">
        <v>44</v>
      </c>
      <c r="G245" s="107" t="s">
        <v>1138</v>
      </c>
      <c r="H245" s="42" t="s">
        <v>1139</v>
      </c>
      <c r="I245" s="87">
        <f>COUNTIF(C$9:C245,C245)</f>
        <v>1</v>
      </c>
      <c r="J245" s="101">
        <f t="shared" si="49"/>
        <v>0</v>
      </c>
      <c r="K245" s="102">
        <f t="shared" si="50"/>
        <v>0</v>
      </c>
      <c r="L245" s="103">
        <f t="shared" si="51"/>
        <v>5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 t="s">
        <v>1140</v>
      </c>
      <c r="FR245" s="76" t="s">
        <v>1140</v>
      </c>
      <c r="FS245" s="76" t="s">
        <v>1140</v>
      </c>
      <c r="FT245" s="76" t="s">
        <v>1142</v>
      </c>
      <c r="FU245" s="76" t="s">
        <v>1142</v>
      </c>
      <c r="FV245" s="76">
        <v>0</v>
      </c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45033</v>
      </c>
      <c r="C246" s="44" t="s">
        <v>1143</v>
      </c>
      <c r="D246" s="43" t="s">
        <v>9</v>
      </c>
      <c r="E246" s="41" t="s">
        <v>83</v>
      </c>
      <c r="F246" s="41" t="s">
        <v>42</v>
      </c>
      <c r="G246" s="107" t="s">
        <v>1144</v>
      </c>
      <c r="H246" s="42" t="s">
        <v>1145</v>
      </c>
      <c r="I246" s="87">
        <f>COUNTIF(C$9:C246,C246)</f>
        <v>1</v>
      </c>
      <c r="J246" s="101">
        <f t="shared" si="49"/>
        <v>0</v>
      </c>
      <c r="K246" s="102">
        <f t="shared" si="50"/>
        <v>3</v>
      </c>
      <c r="L246" s="103">
        <f t="shared" si="51"/>
        <v>8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 t="s">
        <v>1146</v>
      </c>
      <c r="FY246" s="76" t="s">
        <v>1146</v>
      </c>
      <c r="FZ246" s="76" t="s">
        <v>1146</v>
      </c>
      <c r="GA246" s="76" t="s">
        <v>1146</v>
      </c>
      <c r="GB246" s="76">
        <v>0</v>
      </c>
      <c r="GC246" s="76"/>
      <c r="GD246" s="76"/>
      <c r="GE246" s="76" t="s">
        <v>1164</v>
      </c>
      <c r="GF246" s="76" t="s">
        <v>1164</v>
      </c>
      <c r="GG246" s="76" t="s">
        <v>1164</v>
      </c>
      <c r="GH246" s="76" t="s">
        <v>1165</v>
      </c>
      <c r="GI246" s="76">
        <v>0</v>
      </c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45034</v>
      </c>
      <c r="C247" s="44" t="s">
        <v>1147</v>
      </c>
      <c r="D247" s="43" t="s">
        <v>17</v>
      </c>
      <c r="E247" s="41" t="s">
        <v>93</v>
      </c>
      <c r="F247" s="41" t="s">
        <v>44</v>
      </c>
      <c r="G247" s="107" t="s">
        <v>1148</v>
      </c>
      <c r="H247" s="42" t="s">
        <v>1149</v>
      </c>
      <c r="I247" s="87">
        <f>COUNTIF(C$9:C247,C247)</f>
        <v>1</v>
      </c>
      <c r="J247" s="101">
        <f t="shared" si="49"/>
        <v>0</v>
      </c>
      <c r="K247" s="102">
        <f t="shared" si="50"/>
        <v>3</v>
      </c>
      <c r="L247" s="103">
        <f t="shared" si="51"/>
        <v>0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175" t="s">
        <v>1150</v>
      </c>
      <c r="FY247" s="175" t="s">
        <v>1150</v>
      </c>
      <c r="FZ247" s="175" t="s">
        <v>1150</v>
      </c>
      <c r="GA247" s="76">
        <v>0</v>
      </c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45036</v>
      </c>
      <c r="C248" s="44" t="s">
        <v>1151</v>
      </c>
      <c r="D248" s="43" t="s">
        <v>9</v>
      </c>
      <c r="E248" s="41" t="s">
        <v>83</v>
      </c>
      <c r="F248" s="41" t="s">
        <v>105</v>
      </c>
      <c r="G248" s="107" t="s">
        <v>1152</v>
      </c>
      <c r="H248" s="42" t="s">
        <v>1153</v>
      </c>
      <c r="I248" s="87">
        <f>COUNTIF(C$9:C248,C248)</f>
        <v>1</v>
      </c>
      <c r="J248" s="101">
        <f t="shared" si="49"/>
        <v>0</v>
      </c>
      <c r="K248" s="102">
        <f t="shared" si="50"/>
        <v>4</v>
      </c>
      <c r="L248" s="103">
        <f t="shared" si="51"/>
        <v>4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 t="s">
        <v>1154</v>
      </c>
      <c r="GC248" s="76" t="s">
        <v>1154</v>
      </c>
      <c r="GD248" s="76" t="s">
        <v>1154</v>
      </c>
      <c r="GE248" s="76" t="s">
        <v>1154</v>
      </c>
      <c r="GF248" s="76">
        <v>0</v>
      </c>
      <c r="GG248" s="76" t="s">
        <v>1163</v>
      </c>
      <c r="GH248" s="76" t="s">
        <v>1163</v>
      </c>
      <c r="GI248" s="76" t="s">
        <v>1163</v>
      </c>
      <c r="GJ248" s="76" t="s">
        <v>1163</v>
      </c>
      <c r="GK248" s="76">
        <v>0</v>
      </c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45036</v>
      </c>
      <c r="C249" s="44" t="s">
        <v>1155</v>
      </c>
      <c r="D249" s="43" t="s">
        <v>9</v>
      </c>
      <c r="E249" s="41" t="s">
        <v>83</v>
      </c>
      <c r="F249" s="41" t="s">
        <v>44</v>
      </c>
      <c r="G249" s="107" t="s">
        <v>1156</v>
      </c>
      <c r="H249" s="42" t="s">
        <v>1157</v>
      </c>
      <c r="I249" s="87">
        <f>COUNTIF(C$9:C249,C249)</f>
        <v>1</v>
      </c>
      <c r="J249" s="101">
        <f t="shared" si="49"/>
        <v>0</v>
      </c>
      <c r="K249" s="102">
        <f t="shared" si="50"/>
        <v>0</v>
      </c>
      <c r="L249" s="103">
        <f t="shared" si="51"/>
        <v>11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 t="s">
        <v>1158</v>
      </c>
      <c r="GB249" s="76" t="s">
        <v>1158</v>
      </c>
      <c r="GC249" s="76" t="s">
        <v>1158</v>
      </c>
      <c r="GD249" s="76" t="s">
        <v>1158</v>
      </c>
      <c r="GE249" s="76" t="s">
        <v>1162</v>
      </c>
      <c r="GF249" s="76" t="s">
        <v>1162</v>
      </c>
      <c r="GG249" s="76" t="s">
        <v>1169</v>
      </c>
      <c r="GH249" s="76" t="s">
        <v>1172</v>
      </c>
      <c r="GI249" s="76" t="s">
        <v>1172</v>
      </c>
      <c r="GJ249" s="76">
        <v>0</v>
      </c>
      <c r="GK249" s="76"/>
      <c r="GL249" s="76" t="s">
        <v>1173</v>
      </c>
      <c r="GM249" s="76" t="s">
        <v>1173</v>
      </c>
      <c r="GN249" s="76">
        <v>0</v>
      </c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45037</v>
      </c>
      <c r="C250" s="44" t="s">
        <v>1159</v>
      </c>
      <c r="D250" s="43" t="s">
        <v>9</v>
      </c>
      <c r="E250" s="41" t="s">
        <v>83</v>
      </c>
      <c r="F250" s="41" t="s">
        <v>42</v>
      </c>
      <c r="G250" s="107" t="s">
        <v>1160</v>
      </c>
      <c r="H250" s="42" t="s">
        <v>225</v>
      </c>
      <c r="I250" s="87">
        <f>COUNTIF(C$9:C250,C250)</f>
        <v>1</v>
      </c>
      <c r="J250" s="101">
        <f t="shared" si="49"/>
        <v>0</v>
      </c>
      <c r="K250" s="102">
        <f t="shared" si="50"/>
        <v>5</v>
      </c>
      <c r="L250" s="103">
        <f t="shared" si="51"/>
        <v>0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 t="s">
        <v>1161</v>
      </c>
      <c r="GC250" s="76" t="s">
        <v>1161</v>
      </c>
      <c r="GD250" s="76" t="s">
        <v>1161</v>
      </c>
      <c r="GE250" s="76" t="s">
        <v>1161</v>
      </c>
      <c r="GF250" s="76" t="s">
        <v>1161</v>
      </c>
      <c r="GG250" s="76">
        <v>0</v>
      </c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45042</v>
      </c>
      <c r="C251" s="44" t="s">
        <v>1166</v>
      </c>
      <c r="D251" s="43" t="s">
        <v>17</v>
      </c>
      <c r="E251" s="41" t="s">
        <v>95</v>
      </c>
      <c r="F251" s="41" t="s">
        <v>43</v>
      </c>
      <c r="G251" s="107" t="s">
        <v>1167</v>
      </c>
      <c r="H251" s="42" t="s">
        <v>1168</v>
      </c>
      <c r="I251" s="87">
        <f>COUNTIF(C$9:C251,C251)</f>
        <v>1</v>
      </c>
      <c r="J251" s="101">
        <f t="shared" si="49"/>
        <v>2</v>
      </c>
      <c r="K251" s="102">
        <f t="shared" si="50"/>
        <v>1</v>
      </c>
      <c r="L251" s="103">
        <f t="shared" si="51"/>
        <v>1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 t="s">
        <v>1170</v>
      </c>
      <c r="GG251" s="76" t="s">
        <v>1174</v>
      </c>
      <c r="GH251" s="76" t="s">
        <v>1171</v>
      </c>
      <c r="GI251" s="76" t="s">
        <v>1171</v>
      </c>
      <c r="GJ251" s="76">
        <v>0</v>
      </c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45048</v>
      </c>
      <c r="C252" s="44" t="s">
        <v>293</v>
      </c>
      <c r="D252" s="43" t="s">
        <v>11</v>
      </c>
      <c r="E252" s="41" t="s">
        <v>33</v>
      </c>
      <c r="F252" s="41" t="s">
        <v>42</v>
      </c>
      <c r="G252" s="107" t="s">
        <v>294</v>
      </c>
      <c r="H252" s="42" t="s">
        <v>295</v>
      </c>
      <c r="I252" s="87">
        <f>COUNTIF(C$9:C252,C252)</f>
        <v>2</v>
      </c>
      <c r="J252" s="101">
        <f t="shared" si="49"/>
        <v>0</v>
      </c>
      <c r="K252" s="102">
        <f t="shared" si="50"/>
        <v>3</v>
      </c>
      <c r="L252" s="103">
        <f t="shared" si="51"/>
        <v>0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 t="s">
        <v>1175</v>
      </c>
      <c r="GM252" s="76" t="s">
        <v>1175</v>
      </c>
      <c r="GN252" s="76" t="s">
        <v>1175</v>
      </c>
      <c r="GO252" s="76">
        <v>0</v>
      </c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45057</v>
      </c>
      <c r="C253" s="44" t="s">
        <v>1176</v>
      </c>
      <c r="D253" s="43" t="s">
        <v>9</v>
      </c>
      <c r="E253" s="41" t="s">
        <v>83</v>
      </c>
      <c r="F253" s="41" t="s">
        <v>43</v>
      </c>
      <c r="G253" s="107" t="s">
        <v>1177</v>
      </c>
      <c r="H253" s="42" t="s">
        <v>1178</v>
      </c>
      <c r="I253" s="87">
        <f>COUNTIF(C$9:C253,C253)</f>
        <v>1</v>
      </c>
      <c r="J253" s="101">
        <f t="shared" si="49"/>
        <v>0</v>
      </c>
      <c r="K253" s="102">
        <f t="shared" si="50"/>
        <v>4</v>
      </c>
      <c r="L253" s="103">
        <f t="shared" si="51"/>
        <v>0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 t="s">
        <v>1179</v>
      </c>
      <c r="GW253" s="76" t="s">
        <v>1179</v>
      </c>
      <c r="GX253" s="76" t="s">
        <v>1179</v>
      </c>
      <c r="GY253" s="76" t="s">
        <v>1179</v>
      </c>
      <c r="GZ253" s="76">
        <v>0</v>
      </c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45058</v>
      </c>
      <c r="C254" s="44" t="s">
        <v>1180</v>
      </c>
      <c r="D254" s="43" t="s">
        <v>14</v>
      </c>
      <c r="E254" s="41" t="s">
        <v>34</v>
      </c>
      <c r="F254" s="41" t="s">
        <v>43</v>
      </c>
      <c r="G254" s="107" t="s">
        <v>1181</v>
      </c>
      <c r="H254" s="42" t="s">
        <v>1182</v>
      </c>
      <c r="I254" s="87">
        <f>COUNTIF(C$9:C254,C254)</f>
        <v>1</v>
      </c>
      <c r="J254" s="101">
        <f t="shared" si="49"/>
        <v>0</v>
      </c>
      <c r="K254" s="102">
        <f t="shared" si="50"/>
        <v>0</v>
      </c>
      <c r="L254" s="103">
        <f t="shared" si="51"/>
        <v>3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 t="s">
        <v>1183</v>
      </c>
      <c r="GX254" s="76" t="s">
        <v>1183</v>
      </c>
      <c r="GY254" s="76" t="s">
        <v>1183</v>
      </c>
      <c r="GZ254" s="76">
        <v>0</v>
      </c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45061</v>
      </c>
      <c r="C255" s="44" t="s">
        <v>1184</v>
      </c>
      <c r="D255" s="43" t="s">
        <v>12</v>
      </c>
      <c r="E255" s="41" t="s">
        <v>22</v>
      </c>
      <c r="F255" s="41" t="s">
        <v>42</v>
      </c>
      <c r="G255" s="107" t="s">
        <v>1185</v>
      </c>
      <c r="H255" s="42" t="s">
        <v>1186</v>
      </c>
      <c r="I255" s="87">
        <f>COUNTIF(C$9:C255,C255)</f>
        <v>1</v>
      </c>
      <c r="J255" s="101">
        <f t="shared" si="49"/>
        <v>0</v>
      </c>
      <c r="K255" s="102">
        <f t="shared" si="50"/>
        <v>0</v>
      </c>
      <c r="L255" s="103">
        <f t="shared" si="51"/>
        <v>3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 t="s">
        <v>1188</v>
      </c>
      <c r="HA255" s="76" t="s">
        <v>1210</v>
      </c>
      <c r="HB255" s="76" t="s">
        <v>1187</v>
      </c>
      <c r="HC255" s="76">
        <v>0</v>
      </c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45062</v>
      </c>
      <c r="C256" s="44" t="s">
        <v>1058</v>
      </c>
      <c r="D256" s="43" t="s">
        <v>14</v>
      </c>
      <c r="E256" s="41" t="s">
        <v>34</v>
      </c>
      <c r="F256" s="41" t="s">
        <v>42</v>
      </c>
      <c r="G256" s="107" t="s">
        <v>482</v>
      </c>
      <c r="H256" s="42" t="s">
        <v>483</v>
      </c>
      <c r="I256" s="87">
        <f>COUNTIF(C$9:C256,C256)</f>
        <v>2</v>
      </c>
      <c r="J256" s="101">
        <f t="shared" si="49"/>
        <v>0</v>
      </c>
      <c r="K256" s="102">
        <f t="shared" si="50"/>
        <v>2</v>
      </c>
      <c r="L256" s="103">
        <f t="shared" si="51"/>
        <v>2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 t="s">
        <v>1189</v>
      </c>
      <c r="HB256" s="76" t="s">
        <v>1202</v>
      </c>
      <c r="HC256" s="76" t="s">
        <v>1201</v>
      </c>
      <c r="HD256" s="76">
        <v>0</v>
      </c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45062</v>
      </c>
      <c r="C257" s="44" t="s">
        <v>1190</v>
      </c>
      <c r="D257" s="43" t="s">
        <v>9</v>
      </c>
      <c r="E257" s="41" t="s">
        <v>83</v>
      </c>
      <c r="F257" s="41" t="s">
        <v>41</v>
      </c>
      <c r="G257" s="107" t="s">
        <v>1191</v>
      </c>
      <c r="H257" s="42" t="s">
        <v>1192</v>
      </c>
      <c r="I257" s="87">
        <f>COUNTIF(C$9:C257,C257)</f>
        <v>1</v>
      </c>
      <c r="J257" s="101">
        <f t="shared" si="49"/>
        <v>0</v>
      </c>
      <c r="K257" s="102">
        <f t="shared" si="50"/>
        <v>4</v>
      </c>
      <c r="L257" s="103">
        <f t="shared" si="51"/>
        <v>0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 t="s">
        <v>1193</v>
      </c>
      <c r="HB257" s="76" t="s">
        <v>1193</v>
      </c>
      <c r="HC257" s="76" t="s">
        <v>1193</v>
      </c>
      <c r="HD257" s="76" t="s">
        <v>1193</v>
      </c>
      <c r="HE257" s="76">
        <v>0</v>
      </c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45062</v>
      </c>
      <c r="C258" s="44" t="s">
        <v>1194</v>
      </c>
      <c r="D258" s="43" t="s">
        <v>12</v>
      </c>
      <c r="E258" s="41" t="s">
        <v>100</v>
      </c>
      <c r="F258" s="41" t="s">
        <v>43</v>
      </c>
      <c r="G258" s="107" t="s">
        <v>1195</v>
      </c>
      <c r="H258" s="42" t="s">
        <v>1004</v>
      </c>
      <c r="I258" s="87">
        <f>COUNTIF(C$9:C258,C258)</f>
        <v>1</v>
      </c>
      <c r="J258" s="101">
        <f t="shared" si="49"/>
        <v>0</v>
      </c>
      <c r="K258" s="102">
        <f t="shared" si="50"/>
        <v>3</v>
      </c>
      <c r="L258" s="103">
        <f t="shared" si="51"/>
        <v>2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 t="s">
        <v>1196</v>
      </c>
      <c r="HB258" s="76" t="s">
        <v>1196</v>
      </c>
      <c r="HC258" s="76" t="s">
        <v>1214</v>
      </c>
      <c r="HD258" s="76" t="s">
        <v>1213</v>
      </c>
      <c r="HE258" s="76">
        <v>0</v>
      </c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45062</v>
      </c>
      <c r="C259" s="44" t="s">
        <v>1197</v>
      </c>
      <c r="D259" s="43" t="s">
        <v>17</v>
      </c>
      <c r="E259" s="41" t="s">
        <v>93</v>
      </c>
      <c r="F259" s="41" t="s">
        <v>42</v>
      </c>
      <c r="G259" s="107" t="s">
        <v>1198</v>
      </c>
      <c r="H259" s="42" t="s">
        <v>1199</v>
      </c>
      <c r="I259" s="87">
        <f>COUNTIF(C$9:C259,C259)</f>
        <v>1</v>
      </c>
      <c r="J259" s="101">
        <f t="shared" si="49"/>
        <v>0</v>
      </c>
      <c r="K259" s="102">
        <f t="shared" si="50"/>
        <v>1</v>
      </c>
      <c r="L259" s="103">
        <f t="shared" si="51"/>
        <v>0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 t="s">
        <v>1200</v>
      </c>
      <c r="HA259" s="76">
        <v>0</v>
      </c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45063</v>
      </c>
      <c r="C260" s="44" t="s">
        <v>1203</v>
      </c>
      <c r="D260" s="43" t="s">
        <v>15</v>
      </c>
      <c r="E260" s="41" t="s">
        <v>80</v>
      </c>
      <c r="F260" s="41" t="s">
        <v>43</v>
      </c>
      <c r="G260" s="107" t="s">
        <v>1204</v>
      </c>
      <c r="H260" s="42" t="s">
        <v>1205</v>
      </c>
      <c r="I260" s="87">
        <f>COUNTIF(C$9:C260,C260)</f>
        <v>1</v>
      </c>
      <c r="J260" s="101">
        <f t="shared" si="49"/>
        <v>0</v>
      </c>
      <c r="K260" s="102">
        <f t="shared" si="50"/>
        <v>3</v>
      </c>
      <c r="L260" s="103">
        <f t="shared" si="51"/>
        <v>6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 t="s">
        <v>1206</v>
      </c>
      <c r="HC260" s="76" t="s">
        <v>1215</v>
      </c>
      <c r="HD260" s="76" t="s">
        <v>1215</v>
      </c>
      <c r="HE260" s="76">
        <v>0</v>
      </c>
      <c r="HF260" s="76"/>
      <c r="HG260" s="76" t="s">
        <v>1220</v>
      </c>
      <c r="HH260" s="76" t="s">
        <v>1220</v>
      </c>
      <c r="HI260" s="76" t="s">
        <v>1220</v>
      </c>
      <c r="HJ260" s="76">
        <v>0</v>
      </c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45064</v>
      </c>
      <c r="C261" s="44" t="s">
        <v>1207</v>
      </c>
      <c r="D261" s="43" t="s">
        <v>12</v>
      </c>
      <c r="E261" s="41" t="s">
        <v>22</v>
      </c>
      <c r="F261" s="41" t="s">
        <v>43</v>
      </c>
      <c r="G261" s="107" t="s">
        <v>1208</v>
      </c>
      <c r="H261" s="42" t="s">
        <v>1209</v>
      </c>
      <c r="I261" s="87">
        <f>COUNTIF(C$9:C261,C261)</f>
        <v>2</v>
      </c>
      <c r="J261" s="101">
        <f t="shared" si="49"/>
        <v>0</v>
      </c>
      <c r="K261" s="102">
        <f t="shared" si="50"/>
        <v>0</v>
      </c>
      <c r="L261" s="103">
        <f t="shared" si="51"/>
        <v>2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 t="s">
        <v>1212</v>
      </c>
      <c r="HD261" s="76" t="s">
        <v>1211</v>
      </c>
      <c r="HE261" s="76">
        <v>0</v>
      </c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45065</v>
      </c>
      <c r="C262" s="44" t="s">
        <v>1216</v>
      </c>
      <c r="D262" s="43" t="s">
        <v>9</v>
      </c>
      <c r="E262" s="41" t="s">
        <v>83</v>
      </c>
      <c r="F262" s="41" t="s">
        <v>42</v>
      </c>
      <c r="G262" s="107" t="s">
        <v>1217</v>
      </c>
      <c r="H262" s="42" t="s">
        <v>1218</v>
      </c>
      <c r="I262" s="87">
        <f>COUNTIF(C$9:C262,C262)</f>
        <v>1</v>
      </c>
      <c r="J262" s="101">
        <f t="shared" si="49"/>
        <v>0</v>
      </c>
      <c r="K262" s="102">
        <f t="shared" si="50"/>
        <v>5</v>
      </c>
      <c r="L262" s="103">
        <f t="shared" si="51"/>
        <v>0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 t="s">
        <v>1219</v>
      </c>
      <c r="HE262" s="76" t="s">
        <v>1219</v>
      </c>
      <c r="HF262" s="76" t="s">
        <v>1219</v>
      </c>
      <c r="HG262" s="76" t="s">
        <v>1219</v>
      </c>
      <c r="HH262" s="76" t="s">
        <v>1219</v>
      </c>
      <c r="HI262" s="76">
        <v>0</v>
      </c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45068</v>
      </c>
      <c r="C263" s="44" t="s">
        <v>331</v>
      </c>
      <c r="D263" s="43" t="s">
        <v>11</v>
      </c>
      <c r="E263" s="41" t="s">
        <v>33</v>
      </c>
      <c r="F263" s="41" t="s">
        <v>42</v>
      </c>
      <c r="G263" s="107" t="s">
        <v>332</v>
      </c>
      <c r="H263" s="42" t="s">
        <v>333</v>
      </c>
      <c r="I263" s="87">
        <f>COUNTIF(C$9:C263,C263)</f>
        <v>2</v>
      </c>
      <c r="J263" s="101">
        <f t="shared" si="49"/>
        <v>0</v>
      </c>
      <c r="K263" s="102">
        <f t="shared" si="50"/>
        <v>0</v>
      </c>
      <c r="L263" s="103">
        <f t="shared" si="51"/>
        <v>2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 t="s">
        <v>1221</v>
      </c>
      <c r="HH263" s="76" t="s">
        <v>1221</v>
      </c>
      <c r="HI263" s="76">
        <v>0</v>
      </c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45069</v>
      </c>
      <c r="C264" s="44" t="s">
        <v>1222</v>
      </c>
      <c r="D264" s="43" t="s">
        <v>9</v>
      </c>
      <c r="E264" s="41" t="s">
        <v>83</v>
      </c>
      <c r="F264" s="41" t="s">
        <v>105</v>
      </c>
      <c r="G264" s="107" t="s">
        <v>1223</v>
      </c>
      <c r="H264" s="42" t="s">
        <v>1224</v>
      </c>
      <c r="I264" s="87">
        <f>COUNTIF(C$9:C264,C264)</f>
        <v>1</v>
      </c>
      <c r="J264" s="101">
        <f t="shared" si="49"/>
        <v>0</v>
      </c>
      <c r="K264" s="102">
        <f t="shared" si="50"/>
        <v>3</v>
      </c>
      <c r="L264" s="103">
        <f t="shared" si="51"/>
        <v>0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 t="s">
        <v>1225</v>
      </c>
      <c r="HI264" s="76" t="s">
        <v>1225</v>
      </c>
      <c r="HJ264" s="76" t="s">
        <v>1225</v>
      </c>
      <c r="HK264" s="76">
        <v>0</v>
      </c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45069</v>
      </c>
      <c r="C265" s="44" t="s">
        <v>1226</v>
      </c>
      <c r="D265" s="43" t="s">
        <v>15</v>
      </c>
      <c r="E265" s="41" t="s">
        <v>80</v>
      </c>
      <c r="F265" s="41" t="s">
        <v>42</v>
      </c>
      <c r="G265" s="107" t="s">
        <v>1227</v>
      </c>
      <c r="H265" s="42" t="s">
        <v>1228</v>
      </c>
      <c r="I265" s="87">
        <f>COUNTIF(C$9:C265,C265)</f>
        <v>1</v>
      </c>
      <c r="J265" s="101">
        <f t="shared" ref="J265:J328" si="52">COUNTIF($M265:$NN265,"施設*")</f>
        <v>2</v>
      </c>
      <c r="K265" s="102">
        <f t="shared" ref="K265:K328" si="53">COUNTIF($M265:$NN265,"学年*")</f>
        <v>2</v>
      </c>
      <c r="L265" s="103">
        <f t="shared" ref="L265:L328" si="54">COUNTIF($M265:$NN265,"*学級*")</f>
        <v>0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 t="s">
        <v>1229</v>
      </c>
      <c r="HI265" s="76" t="s">
        <v>1238</v>
      </c>
      <c r="HJ265" s="76" t="s">
        <v>1239</v>
      </c>
      <c r="HK265" s="76" t="s">
        <v>1239</v>
      </c>
      <c r="HL265" s="76">
        <v>0</v>
      </c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45070</v>
      </c>
      <c r="C266" s="44" t="s">
        <v>1230</v>
      </c>
      <c r="D266" s="43" t="s">
        <v>14</v>
      </c>
      <c r="E266" s="41" t="s">
        <v>35</v>
      </c>
      <c r="F266" s="41" t="s">
        <v>42</v>
      </c>
      <c r="G266" s="107" t="s">
        <v>1231</v>
      </c>
      <c r="H266" s="42" t="s">
        <v>1232</v>
      </c>
      <c r="I266" s="87">
        <f>COUNTIF(C$9:C266,C266)</f>
        <v>1</v>
      </c>
      <c r="J266" s="101">
        <f t="shared" si="52"/>
        <v>0</v>
      </c>
      <c r="K266" s="102">
        <f t="shared" si="53"/>
        <v>3</v>
      </c>
      <c r="L266" s="103">
        <f t="shared" si="54"/>
        <v>0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 t="s">
        <v>1233</v>
      </c>
      <c r="HJ266" s="76" t="s">
        <v>1233</v>
      </c>
      <c r="HK266" s="76" t="s">
        <v>1233</v>
      </c>
      <c r="HL266" s="76">
        <v>0</v>
      </c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45071</v>
      </c>
      <c r="C267" s="44" t="s">
        <v>1234</v>
      </c>
      <c r="D267" s="43" t="s">
        <v>8</v>
      </c>
      <c r="E267" s="41" t="s">
        <v>89</v>
      </c>
      <c r="F267" s="41" t="s">
        <v>42</v>
      </c>
      <c r="G267" s="107" t="s">
        <v>1235</v>
      </c>
      <c r="H267" s="42" t="s">
        <v>1236</v>
      </c>
      <c r="I267" s="87">
        <f>COUNTIF(C$9:C267,C267)</f>
        <v>1</v>
      </c>
      <c r="J267" s="101">
        <f t="shared" si="52"/>
        <v>5</v>
      </c>
      <c r="K267" s="102">
        <f t="shared" si="53"/>
        <v>0</v>
      </c>
      <c r="L267" s="103">
        <f t="shared" si="54"/>
        <v>0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 t="s">
        <v>1237</v>
      </c>
      <c r="HK267" s="76" t="s">
        <v>1237</v>
      </c>
      <c r="HL267" s="76" t="s">
        <v>1244</v>
      </c>
      <c r="HM267" s="76" t="s">
        <v>1244</v>
      </c>
      <c r="HN267" s="76" t="s">
        <v>1244</v>
      </c>
      <c r="HO267" s="76">
        <v>0</v>
      </c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45071</v>
      </c>
      <c r="C268" s="44" t="s">
        <v>1240</v>
      </c>
      <c r="D268" s="43" t="s">
        <v>15</v>
      </c>
      <c r="E268" s="41" t="s">
        <v>80</v>
      </c>
      <c r="F268" s="41" t="s">
        <v>42</v>
      </c>
      <c r="G268" s="107" t="s">
        <v>1241</v>
      </c>
      <c r="H268" s="42" t="s">
        <v>1242</v>
      </c>
      <c r="I268" s="87">
        <f>COUNTIF(C$9:C268,C268)</f>
        <v>1</v>
      </c>
      <c r="J268" s="101">
        <f t="shared" si="52"/>
        <v>0</v>
      </c>
      <c r="K268" s="102">
        <f t="shared" si="53"/>
        <v>0</v>
      </c>
      <c r="L268" s="103">
        <f t="shared" si="54"/>
        <v>2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 t="s">
        <v>1243</v>
      </c>
      <c r="HK268" s="76" t="s">
        <v>1243</v>
      </c>
      <c r="HL268" s="76">
        <v>0</v>
      </c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45082</v>
      </c>
      <c r="C269" s="44" t="s">
        <v>1245</v>
      </c>
      <c r="D269" s="43" t="s">
        <v>14</v>
      </c>
      <c r="E269" s="41" t="s">
        <v>35</v>
      </c>
      <c r="F269" s="41" t="s">
        <v>43</v>
      </c>
      <c r="G269" s="107" t="s">
        <v>1246</v>
      </c>
      <c r="H269" s="42" t="s">
        <v>1232</v>
      </c>
      <c r="I269" s="87">
        <f>COUNTIF(C$9:C269,C269)</f>
        <v>1</v>
      </c>
      <c r="J269" s="101">
        <f t="shared" si="52"/>
        <v>0</v>
      </c>
      <c r="K269" s="102">
        <f t="shared" si="53"/>
        <v>0</v>
      </c>
      <c r="L269" s="103">
        <f t="shared" si="54"/>
        <v>3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 t="s">
        <v>1247</v>
      </c>
      <c r="HV269" s="76" t="s">
        <v>1247</v>
      </c>
      <c r="HW269" s="76" t="s">
        <v>1247</v>
      </c>
      <c r="HX269" s="76">
        <v>0</v>
      </c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45169</v>
      </c>
      <c r="C270" s="44" t="s">
        <v>1248</v>
      </c>
      <c r="D270" s="43" t="s">
        <v>12</v>
      </c>
      <c r="E270" s="41" t="s">
        <v>100</v>
      </c>
      <c r="F270" s="41" t="s">
        <v>43</v>
      </c>
      <c r="G270" s="107" t="s">
        <v>1249</v>
      </c>
      <c r="H270" s="42" t="s">
        <v>1250</v>
      </c>
      <c r="I270" s="87">
        <f>COUNTIF(C$9:C270,C270)</f>
        <v>1</v>
      </c>
      <c r="J270" s="101">
        <f t="shared" si="52"/>
        <v>0</v>
      </c>
      <c r="K270" s="102">
        <f t="shared" si="53"/>
        <v>0</v>
      </c>
      <c r="L270" s="103">
        <f t="shared" si="54"/>
        <v>2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 t="s">
        <v>1251</v>
      </c>
      <c r="LE270" s="76" t="s">
        <v>1251</v>
      </c>
      <c r="LF270" s="76">
        <v>0</v>
      </c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45173</v>
      </c>
      <c r="C271" s="44" t="s">
        <v>174</v>
      </c>
      <c r="D271" s="43" t="s">
        <v>12</v>
      </c>
      <c r="E271" s="41" t="s">
        <v>28</v>
      </c>
      <c r="F271" s="41" t="s">
        <v>44</v>
      </c>
      <c r="G271" s="107" t="s">
        <v>175</v>
      </c>
      <c r="H271" s="42" t="s">
        <v>176</v>
      </c>
      <c r="I271" s="87">
        <f>COUNTIF(C$9:C271,C271)</f>
        <v>2</v>
      </c>
      <c r="J271" s="101">
        <f t="shared" si="52"/>
        <v>0</v>
      </c>
      <c r="K271" s="102">
        <f t="shared" si="53"/>
        <v>0</v>
      </c>
      <c r="L271" s="103">
        <f t="shared" si="54"/>
        <v>3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 t="s">
        <v>1252</v>
      </c>
      <c r="LD271" s="76" t="s">
        <v>1253</v>
      </c>
      <c r="LE271" s="76" t="s">
        <v>1253</v>
      </c>
      <c r="LF271" s="76">
        <v>0</v>
      </c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/>
      <c r="C272" s="44"/>
      <c r="D272" s="43"/>
      <c r="E272" s="41"/>
      <c r="F272" s="41"/>
      <c r="G272" s="107"/>
      <c r="H272" s="42"/>
      <c r="I272" s="87">
        <f>COUNTIF(C$9:C272,C272)</f>
        <v>0</v>
      </c>
      <c r="J272" s="101">
        <f t="shared" si="52"/>
        <v>0</v>
      </c>
      <c r="K272" s="102">
        <f t="shared" si="53"/>
        <v>0</v>
      </c>
      <c r="L272" s="103">
        <f t="shared" si="54"/>
        <v>0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/>
      <c r="C273" s="44"/>
      <c r="D273" s="43"/>
      <c r="E273" s="41"/>
      <c r="F273" s="41"/>
      <c r="G273" s="107"/>
      <c r="H273" s="42"/>
      <c r="I273" s="87">
        <f>COUNTIF(C$9:C273,C273)</f>
        <v>0</v>
      </c>
      <c r="J273" s="101">
        <f t="shared" si="52"/>
        <v>0</v>
      </c>
      <c r="K273" s="102">
        <f t="shared" si="53"/>
        <v>0</v>
      </c>
      <c r="L273" s="103">
        <f t="shared" si="54"/>
        <v>0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/>
      <c r="C274" s="44"/>
      <c r="D274" s="43"/>
      <c r="E274" s="41"/>
      <c r="F274" s="41"/>
      <c r="G274" s="107"/>
      <c r="H274" s="42"/>
      <c r="I274" s="87">
        <f>COUNTIF(C$9:C274,C274)</f>
        <v>0</v>
      </c>
      <c r="J274" s="101">
        <f t="shared" si="52"/>
        <v>0</v>
      </c>
      <c r="K274" s="102">
        <f t="shared" si="53"/>
        <v>0</v>
      </c>
      <c r="L274" s="103">
        <f t="shared" si="54"/>
        <v>0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/>
      <c r="C275" s="44"/>
      <c r="D275" s="43"/>
      <c r="E275" s="41"/>
      <c r="F275" s="41"/>
      <c r="G275" s="107"/>
      <c r="H275" s="42"/>
      <c r="I275" s="87">
        <f>COUNTIF(C$9:C275,C275)</f>
        <v>0</v>
      </c>
      <c r="J275" s="101">
        <f t="shared" si="52"/>
        <v>0</v>
      </c>
      <c r="K275" s="102">
        <f t="shared" si="53"/>
        <v>0</v>
      </c>
      <c r="L275" s="103">
        <f t="shared" si="54"/>
        <v>0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/>
      <c r="C276" s="44"/>
      <c r="D276" s="43"/>
      <c r="E276" s="41"/>
      <c r="F276" s="41"/>
      <c r="G276" s="107"/>
      <c r="H276" s="42"/>
      <c r="I276" s="87">
        <f>COUNTIF(C$9:C276,C276)</f>
        <v>0</v>
      </c>
      <c r="J276" s="101">
        <f t="shared" si="52"/>
        <v>0</v>
      </c>
      <c r="K276" s="102">
        <f t="shared" si="53"/>
        <v>0</v>
      </c>
      <c r="L276" s="103">
        <f t="shared" si="54"/>
        <v>0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/>
      <c r="C277" s="44"/>
      <c r="D277" s="43"/>
      <c r="E277" s="41"/>
      <c r="F277" s="41"/>
      <c r="G277" s="107"/>
      <c r="H277" s="42"/>
      <c r="I277" s="87">
        <f>COUNTIF(C$9:C277,C277)</f>
        <v>0</v>
      </c>
      <c r="J277" s="101">
        <f t="shared" si="52"/>
        <v>0</v>
      </c>
      <c r="K277" s="102">
        <f t="shared" si="53"/>
        <v>0</v>
      </c>
      <c r="L277" s="103">
        <f t="shared" si="54"/>
        <v>0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/>
      <c r="C278" s="44"/>
      <c r="D278" s="43"/>
      <c r="E278" s="41"/>
      <c r="F278" s="41"/>
      <c r="G278" s="107"/>
      <c r="H278" s="42"/>
      <c r="I278" s="87">
        <f>COUNTIF(C$9:C278,C278)</f>
        <v>0</v>
      </c>
      <c r="J278" s="101">
        <f t="shared" si="52"/>
        <v>0</v>
      </c>
      <c r="K278" s="102">
        <f t="shared" si="53"/>
        <v>0</v>
      </c>
      <c r="L278" s="103">
        <f t="shared" si="54"/>
        <v>0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/>
      <c r="C279" s="44"/>
      <c r="D279" s="43"/>
      <c r="E279" s="41"/>
      <c r="F279" s="41"/>
      <c r="G279" s="107"/>
      <c r="H279" s="42"/>
      <c r="I279" s="87">
        <f>COUNTIF(C$9:C279,C279)</f>
        <v>0</v>
      </c>
      <c r="J279" s="101">
        <f t="shared" si="52"/>
        <v>0</v>
      </c>
      <c r="K279" s="102">
        <f t="shared" si="53"/>
        <v>0</v>
      </c>
      <c r="L279" s="103">
        <f t="shared" si="54"/>
        <v>0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/>
      <c r="C280" s="44"/>
      <c r="D280" s="43"/>
      <c r="E280" s="41"/>
      <c r="F280" s="41"/>
      <c r="G280" s="107"/>
      <c r="H280" s="42"/>
      <c r="I280" s="87">
        <f>COUNTIF(C$9:C280,C280)</f>
        <v>0</v>
      </c>
      <c r="J280" s="101">
        <f t="shared" si="52"/>
        <v>0</v>
      </c>
      <c r="K280" s="102">
        <f t="shared" si="53"/>
        <v>0</v>
      </c>
      <c r="L280" s="103">
        <f t="shared" si="54"/>
        <v>0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/>
      <c r="C281" s="44"/>
      <c r="D281" s="43"/>
      <c r="E281" s="41"/>
      <c r="F281" s="41"/>
      <c r="G281" s="107"/>
      <c r="H281" s="42"/>
      <c r="I281" s="87">
        <f>COUNTIF(C$9:C281,C281)</f>
        <v>0</v>
      </c>
      <c r="J281" s="101">
        <f t="shared" si="52"/>
        <v>0</v>
      </c>
      <c r="K281" s="102">
        <f t="shared" si="53"/>
        <v>0</v>
      </c>
      <c r="L281" s="103">
        <f t="shared" si="54"/>
        <v>0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/>
      <c r="C282" s="44"/>
      <c r="D282" s="43"/>
      <c r="E282" s="41"/>
      <c r="F282" s="41"/>
      <c r="G282" s="107"/>
      <c r="H282" s="42"/>
      <c r="I282" s="87">
        <f>COUNTIF(C$9:C282,C282)</f>
        <v>0</v>
      </c>
      <c r="J282" s="101">
        <f t="shared" si="52"/>
        <v>0</v>
      </c>
      <c r="K282" s="102">
        <f t="shared" si="53"/>
        <v>0</v>
      </c>
      <c r="L282" s="103">
        <f t="shared" si="54"/>
        <v>0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/>
      <c r="C283" s="44"/>
      <c r="D283" s="43"/>
      <c r="E283" s="41"/>
      <c r="F283" s="41"/>
      <c r="G283" s="107"/>
      <c r="H283" s="42"/>
      <c r="I283" s="87">
        <f>COUNTIF(C$9:C283,C283)</f>
        <v>0</v>
      </c>
      <c r="J283" s="101">
        <f t="shared" si="52"/>
        <v>0</v>
      </c>
      <c r="K283" s="102">
        <f t="shared" si="53"/>
        <v>0</v>
      </c>
      <c r="L283" s="103">
        <f t="shared" si="54"/>
        <v>0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/>
      <c r="C284" s="44"/>
      <c r="D284" s="43"/>
      <c r="E284" s="41"/>
      <c r="F284" s="41"/>
      <c r="G284" s="107"/>
      <c r="H284" s="42"/>
      <c r="I284" s="87">
        <f>COUNTIF(C$9:C284,C284)</f>
        <v>0</v>
      </c>
      <c r="J284" s="101">
        <f t="shared" si="52"/>
        <v>0</v>
      </c>
      <c r="K284" s="102">
        <f t="shared" si="53"/>
        <v>0</v>
      </c>
      <c r="L284" s="103">
        <f t="shared" si="54"/>
        <v>0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/>
      <c r="C285" s="44"/>
      <c r="D285" s="43"/>
      <c r="E285" s="41"/>
      <c r="F285" s="41"/>
      <c r="G285" s="107"/>
      <c r="H285" s="42"/>
      <c r="I285" s="87">
        <f>COUNTIF(C$9:C285,C285)</f>
        <v>0</v>
      </c>
      <c r="J285" s="101">
        <f t="shared" si="52"/>
        <v>0</v>
      </c>
      <c r="K285" s="102">
        <f t="shared" si="53"/>
        <v>0</v>
      </c>
      <c r="L285" s="103">
        <f t="shared" si="54"/>
        <v>0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/>
      <c r="C286" s="44"/>
      <c r="D286" s="43"/>
      <c r="E286" s="41"/>
      <c r="F286" s="41"/>
      <c r="G286" s="107"/>
      <c r="H286" s="42"/>
      <c r="I286" s="87">
        <f>COUNTIF(C$9:C286,C286)</f>
        <v>0</v>
      </c>
      <c r="J286" s="101">
        <f t="shared" si="52"/>
        <v>0</v>
      </c>
      <c r="K286" s="102">
        <f t="shared" si="53"/>
        <v>0</v>
      </c>
      <c r="L286" s="103">
        <f t="shared" si="54"/>
        <v>0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/>
      <c r="C287" s="44"/>
      <c r="D287" s="43"/>
      <c r="E287" s="41"/>
      <c r="F287" s="41"/>
      <c r="G287" s="107"/>
      <c r="H287" s="42"/>
      <c r="I287" s="87">
        <f>COUNTIF(C$9:C287,C287)</f>
        <v>0</v>
      </c>
      <c r="J287" s="101">
        <f t="shared" si="52"/>
        <v>0</v>
      </c>
      <c r="K287" s="102">
        <f t="shared" si="53"/>
        <v>0</v>
      </c>
      <c r="L287" s="103">
        <f t="shared" si="54"/>
        <v>0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/>
      <c r="C288" s="44"/>
      <c r="D288" s="43"/>
      <c r="E288" s="41"/>
      <c r="F288" s="41"/>
      <c r="G288" s="107"/>
      <c r="H288" s="42"/>
      <c r="I288" s="87">
        <f>COUNTIF(C$9:C288,C288)</f>
        <v>0</v>
      </c>
      <c r="J288" s="101">
        <f t="shared" si="52"/>
        <v>0</v>
      </c>
      <c r="K288" s="102">
        <f t="shared" si="53"/>
        <v>0</v>
      </c>
      <c r="L288" s="103">
        <f t="shared" si="54"/>
        <v>0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/>
      <c r="C289" s="44"/>
      <c r="D289" s="43"/>
      <c r="E289" s="41"/>
      <c r="F289" s="41"/>
      <c r="G289" s="107"/>
      <c r="H289" s="42"/>
      <c r="I289" s="87">
        <f>COUNTIF(C$9:C289,C289)</f>
        <v>0</v>
      </c>
      <c r="J289" s="101">
        <f t="shared" si="52"/>
        <v>0</v>
      </c>
      <c r="K289" s="102">
        <f t="shared" si="53"/>
        <v>0</v>
      </c>
      <c r="L289" s="103">
        <f t="shared" si="54"/>
        <v>0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/>
      <c r="C290" s="44"/>
      <c r="D290" s="43"/>
      <c r="E290" s="41"/>
      <c r="F290" s="41"/>
      <c r="G290" s="107"/>
      <c r="H290" s="42"/>
      <c r="I290" s="87">
        <f>COUNTIF(C$9:C290,C290)</f>
        <v>0</v>
      </c>
      <c r="J290" s="101">
        <f t="shared" si="52"/>
        <v>0</v>
      </c>
      <c r="K290" s="102">
        <f t="shared" si="53"/>
        <v>0</v>
      </c>
      <c r="L290" s="103">
        <f t="shared" si="54"/>
        <v>0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/>
      <c r="C291" s="44"/>
      <c r="D291" s="43"/>
      <c r="E291" s="41"/>
      <c r="F291" s="41"/>
      <c r="G291" s="107"/>
      <c r="H291" s="42"/>
      <c r="I291" s="87">
        <f>COUNTIF(C$9:C291,C291)</f>
        <v>0</v>
      </c>
      <c r="J291" s="101">
        <f t="shared" si="52"/>
        <v>0</v>
      </c>
      <c r="K291" s="102">
        <f t="shared" si="53"/>
        <v>0</v>
      </c>
      <c r="L291" s="103">
        <f t="shared" si="54"/>
        <v>0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/>
      <c r="C292" s="44"/>
      <c r="D292" s="43"/>
      <c r="E292" s="41"/>
      <c r="F292" s="41"/>
      <c r="G292" s="107"/>
      <c r="H292" s="42"/>
      <c r="I292" s="87">
        <f>COUNTIF(C$9:C292,C292)</f>
        <v>0</v>
      </c>
      <c r="J292" s="101">
        <f t="shared" si="52"/>
        <v>0</v>
      </c>
      <c r="K292" s="102">
        <f t="shared" si="53"/>
        <v>0</v>
      </c>
      <c r="L292" s="103">
        <f t="shared" si="54"/>
        <v>0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/>
      <c r="C293" s="44"/>
      <c r="D293" s="43"/>
      <c r="E293" s="41"/>
      <c r="F293" s="41"/>
      <c r="G293" s="107"/>
      <c r="H293" s="42"/>
      <c r="I293" s="87">
        <f>COUNTIF(C$9:C293,C293)</f>
        <v>0</v>
      </c>
      <c r="J293" s="101">
        <f t="shared" si="52"/>
        <v>0</v>
      </c>
      <c r="K293" s="102">
        <f t="shared" si="53"/>
        <v>0</v>
      </c>
      <c r="L293" s="103">
        <f t="shared" si="54"/>
        <v>0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/>
      <c r="C294" s="44"/>
      <c r="D294" s="43"/>
      <c r="E294" s="41"/>
      <c r="F294" s="41"/>
      <c r="G294" s="107"/>
      <c r="H294" s="42"/>
      <c r="I294" s="87">
        <f>COUNTIF(C$9:C294,C294)</f>
        <v>0</v>
      </c>
      <c r="J294" s="101">
        <f t="shared" si="52"/>
        <v>0</v>
      </c>
      <c r="K294" s="102">
        <f t="shared" si="53"/>
        <v>0</v>
      </c>
      <c r="L294" s="103">
        <f t="shared" si="54"/>
        <v>0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/>
      <c r="C295" s="44"/>
      <c r="D295" s="43"/>
      <c r="E295" s="41"/>
      <c r="F295" s="41"/>
      <c r="G295" s="107"/>
      <c r="H295" s="42"/>
      <c r="I295" s="87">
        <f>COUNTIF(C$9:C295,C295)</f>
        <v>0</v>
      </c>
      <c r="J295" s="101">
        <f t="shared" si="52"/>
        <v>0</v>
      </c>
      <c r="K295" s="102">
        <f t="shared" si="53"/>
        <v>0</v>
      </c>
      <c r="L295" s="103">
        <f t="shared" si="54"/>
        <v>0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/>
      <c r="C296" s="44"/>
      <c r="D296" s="43"/>
      <c r="E296" s="41"/>
      <c r="F296" s="41"/>
      <c r="G296" s="107"/>
      <c r="H296" s="42"/>
      <c r="I296" s="87">
        <f>COUNTIF(C$9:C296,C296)</f>
        <v>0</v>
      </c>
      <c r="J296" s="101">
        <f t="shared" si="52"/>
        <v>0</v>
      </c>
      <c r="K296" s="102">
        <f t="shared" si="53"/>
        <v>0</v>
      </c>
      <c r="L296" s="103">
        <f t="shared" si="54"/>
        <v>0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/>
      <c r="C297" s="44"/>
      <c r="D297" s="43"/>
      <c r="E297" s="41"/>
      <c r="F297" s="41"/>
      <c r="G297" s="107"/>
      <c r="H297" s="42"/>
      <c r="I297" s="87">
        <f>COUNTIF(C$9:C297,C297)</f>
        <v>0</v>
      </c>
      <c r="J297" s="101">
        <f t="shared" si="52"/>
        <v>0</v>
      </c>
      <c r="K297" s="102">
        <f t="shared" si="53"/>
        <v>0</v>
      </c>
      <c r="L297" s="103">
        <f t="shared" si="54"/>
        <v>0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/>
      <c r="C298" s="44"/>
      <c r="D298" s="43"/>
      <c r="E298" s="41"/>
      <c r="F298" s="41"/>
      <c r="G298" s="107"/>
      <c r="H298" s="42"/>
      <c r="I298" s="87">
        <f>COUNTIF(C$9:C298,C298)</f>
        <v>0</v>
      </c>
      <c r="J298" s="101">
        <f t="shared" si="52"/>
        <v>0</v>
      </c>
      <c r="K298" s="102">
        <f t="shared" si="53"/>
        <v>0</v>
      </c>
      <c r="L298" s="103">
        <f t="shared" si="54"/>
        <v>0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/>
      <c r="C299" s="44"/>
      <c r="D299" s="43"/>
      <c r="E299" s="41"/>
      <c r="F299" s="41"/>
      <c r="G299" s="107"/>
      <c r="H299" s="42"/>
      <c r="I299" s="87">
        <f>COUNTIF(C$9:C299,C299)</f>
        <v>0</v>
      </c>
      <c r="J299" s="101">
        <f t="shared" si="52"/>
        <v>0</v>
      </c>
      <c r="K299" s="102">
        <f t="shared" si="53"/>
        <v>0</v>
      </c>
      <c r="L299" s="103">
        <f t="shared" si="54"/>
        <v>0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/>
      <c r="C300" s="44"/>
      <c r="D300" s="43"/>
      <c r="E300" s="41"/>
      <c r="F300" s="41"/>
      <c r="G300" s="107"/>
      <c r="H300" s="42"/>
      <c r="I300" s="87">
        <f>COUNTIF(C$9:C300,C300)</f>
        <v>0</v>
      </c>
      <c r="J300" s="101">
        <f t="shared" si="52"/>
        <v>0</v>
      </c>
      <c r="K300" s="102">
        <f t="shared" si="53"/>
        <v>0</v>
      </c>
      <c r="L300" s="103">
        <f t="shared" si="54"/>
        <v>0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/>
      <c r="C301" s="44"/>
      <c r="D301" s="43"/>
      <c r="E301" s="41"/>
      <c r="F301" s="41"/>
      <c r="G301" s="107"/>
      <c r="H301" s="42"/>
      <c r="I301" s="87">
        <f>COUNTIF(C$9:C301,C301)</f>
        <v>0</v>
      </c>
      <c r="J301" s="101">
        <f t="shared" si="52"/>
        <v>0</v>
      </c>
      <c r="K301" s="102">
        <f t="shared" si="53"/>
        <v>0</v>
      </c>
      <c r="L301" s="103">
        <f t="shared" si="54"/>
        <v>0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/>
      <c r="C302" s="44"/>
      <c r="D302" s="43"/>
      <c r="E302" s="41"/>
      <c r="F302" s="41"/>
      <c r="G302" s="107"/>
      <c r="H302" s="42"/>
      <c r="I302" s="87">
        <f>COUNTIF(C$9:C302,C302)</f>
        <v>0</v>
      </c>
      <c r="J302" s="101">
        <f t="shared" si="52"/>
        <v>0</v>
      </c>
      <c r="K302" s="102">
        <f t="shared" si="53"/>
        <v>0</v>
      </c>
      <c r="L302" s="103">
        <f t="shared" si="54"/>
        <v>0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/>
      <c r="C303" s="44"/>
      <c r="D303" s="43"/>
      <c r="E303" s="41"/>
      <c r="F303" s="41"/>
      <c r="G303" s="107"/>
      <c r="H303" s="42"/>
      <c r="I303" s="87">
        <f>COUNTIF(C$9:C303,C303)</f>
        <v>0</v>
      </c>
      <c r="J303" s="101">
        <f t="shared" si="52"/>
        <v>0</v>
      </c>
      <c r="K303" s="102">
        <f t="shared" si="53"/>
        <v>0</v>
      </c>
      <c r="L303" s="103">
        <f t="shared" si="54"/>
        <v>0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/>
      <c r="C304" s="44"/>
      <c r="D304" s="43"/>
      <c r="E304" s="41"/>
      <c r="F304" s="41"/>
      <c r="G304" s="107"/>
      <c r="H304" s="42"/>
      <c r="I304" s="87">
        <f>COUNTIF(C$9:C304,C304)</f>
        <v>0</v>
      </c>
      <c r="J304" s="101">
        <f t="shared" si="52"/>
        <v>0</v>
      </c>
      <c r="K304" s="102">
        <f t="shared" si="53"/>
        <v>0</v>
      </c>
      <c r="L304" s="103">
        <f t="shared" si="54"/>
        <v>0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/>
      <c r="C305" s="44"/>
      <c r="D305" s="43"/>
      <c r="E305" s="41"/>
      <c r="F305" s="41"/>
      <c r="G305" s="107"/>
      <c r="H305" s="42"/>
      <c r="I305" s="87">
        <f>COUNTIF(C$9:C305,C305)</f>
        <v>0</v>
      </c>
      <c r="J305" s="101">
        <f t="shared" si="52"/>
        <v>0</v>
      </c>
      <c r="K305" s="102">
        <f t="shared" si="53"/>
        <v>0</v>
      </c>
      <c r="L305" s="103">
        <f t="shared" si="54"/>
        <v>0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/>
      <c r="C306" s="44"/>
      <c r="D306" s="43"/>
      <c r="E306" s="41"/>
      <c r="F306" s="41"/>
      <c r="G306" s="107"/>
      <c r="H306" s="42"/>
      <c r="I306" s="87">
        <f>COUNTIF(C$9:C306,C306)</f>
        <v>0</v>
      </c>
      <c r="J306" s="101">
        <f t="shared" si="52"/>
        <v>0</v>
      </c>
      <c r="K306" s="102">
        <f t="shared" si="53"/>
        <v>0</v>
      </c>
      <c r="L306" s="103">
        <f t="shared" si="54"/>
        <v>0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/>
      <c r="C307" s="44"/>
      <c r="D307" s="43"/>
      <c r="E307" s="41"/>
      <c r="F307" s="41"/>
      <c r="G307" s="107"/>
      <c r="H307" s="42"/>
      <c r="I307" s="87">
        <f>COUNTIF(C$9:C307,C307)</f>
        <v>0</v>
      </c>
      <c r="J307" s="101">
        <f t="shared" si="52"/>
        <v>0</v>
      </c>
      <c r="K307" s="102">
        <f t="shared" si="53"/>
        <v>0</v>
      </c>
      <c r="L307" s="103">
        <f t="shared" si="54"/>
        <v>0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/>
      <c r="C308" s="44"/>
      <c r="D308" s="43"/>
      <c r="E308" s="41"/>
      <c r="F308" s="41"/>
      <c r="G308" s="107"/>
      <c r="H308" s="42"/>
      <c r="I308" s="87">
        <f>COUNTIF(C$9:C308,C308)</f>
        <v>0</v>
      </c>
      <c r="J308" s="101">
        <f t="shared" si="52"/>
        <v>0</v>
      </c>
      <c r="K308" s="102">
        <f t="shared" si="53"/>
        <v>0</v>
      </c>
      <c r="L308" s="103">
        <f t="shared" si="54"/>
        <v>0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/>
      <c r="C309" s="44"/>
      <c r="D309" s="43"/>
      <c r="E309" s="41"/>
      <c r="F309" s="41"/>
      <c r="G309" s="107"/>
      <c r="H309" s="42"/>
      <c r="I309" s="87">
        <f>COUNTIF(C$9:C309,C309)</f>
        <v>0</v>
      </c>
      <c r="J309" s="101">
        <f t="shared" si="52"/>
        <v>0</v>
      </c>
      <c r="K309" s="102">
        <f t="shared" si="53"/>
        <v>0</v>
      </c>
      <c r="L309" s="103">
        <f t="shared" si="54"/>
        <v>0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/>
      <c r="C310" s="44"/>
      <c r="D310" s="43"/>
      <c r="E310" s="41"/>
      <c r="F310" s="41"/>
      <c r="G310" s="107"/>
      <c r="H310" s="42"/>
      <c r="I310" s="87">
        <f>COUNTIF(C$9:C310,C310)</f>
        <v>0</v>
      </c>
      <c r="J310" s="101">
        <f t="shared" si="52"/>
        <v>0</v>
      </c>
      <c r="K310" s="102">
        <f t="shared" si="53"/>
        <v>0</v>
      </c>
      <c r="L310" s="103">
        <f t="shared" si="54"/>
        <v>0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/>
      <c r="C311" s="44"/>
      <c r="D311" s="43"/>
      <c r="E311" s="41"/>
      <c r="F311" s="41"/>
      <c r="G311" s="107"/>
      <c r="H311" s="42"/>
      <c r="I311" s="87">
        <f>COUNTIF(C$9:C311,C311)</f>
        <v>0</v>
      </c>
      <c r="J311" s="101">
        <f t="shared" si="52"/>
        <v>0</v>
      </c>
      <c r="K311" s="102">
        <f t="shared" si="53"/>
        <v>0</v>
      </c>
      <c r="L311" s="103">
        <f t="shared" si="54"/>
        <v>0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/>
      <c r="C312" s="44"/>
      <c r="D312" s="43"/>
      <c r="E312" s="41"/>
      <c r="F312" s="41"/>
      <c r="G312" s="107"/>
      <c r="H312" s="42"/>
      <c r="I312" s="87">
        <f>COUNTIF(C$9:C312,C312)</f>
        <v>0</v>
      </c>
      <c r="J312" s="101">
        <f t="shared" si="52"/>
        <v>0</v>
      </c>
      <c r="K312" s="102">
        <f t="shared" si="53"/>
        <v>0</v>
      </c>
      <c r="L312" s="103">
        <f t="shared" si="54"/>
        <v>0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/>
      <c r="C313" s="44"/>
      <c r="D313" s="43"/>
      <c r="E313" s="41"/>
      <c r="F313" s="41"/>
      <c r="G313" s="107"/>
      <c r="H313" s="42"/>
      <c r="I313" s="87">
        <f>COUNTIF(C$9:C313,C313)</f>
        <v>0</v>
      </c>
      <c r="J313" s="101">
        <f t="shared" si="52"/>
        <v>0</v>
      </c>
      <c r="K313" s="102">
        <f t="shared" si="53"/>
        <v>0</v>
      </c>
      <c r="L313" s="103">
        <f t="shared" si="54"/>
        <v>0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/>
      <c r="C314" s="44"/>
      <c r="D314" s="43"/>
      <c r="E314" s="41"/>
      <c r="F314" s="41"/>
      <c r="G314" s="107"/>
      <c r="H314" s="42"/>
      <c r="I314" s="87">
        <f>COUNTIF(C$9:C314,C314)</f>
        <v>0</v>
      </c>
      <c r="J314" s="101">
        <f t="shared" si="52"/>
        <v>0</v>
      </c>
      <c r="K314" s="102">
        <f t="shared" si="53"/>
        <v>0</v>
      </c>
      <c r="L314" s="103">
        <f t="shared" si="54"/>
        <v>0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/>
      <c r="C315" s="44"/>
      <c r="D315" s="43"/>
      <c r="E315" s="41"/>
      <c r="F315" s="41"/>
      <c r="G315" s="107"/>
      <c r="H315" s="42"/>
      <c r="I315" s="87">
        <f>COUNTIF(C$9:C315,C315)</f>
        <v>0</v>
      </c>
      <c r="J315" s="101">
        <f t="shared" si="52"/>
        <v>0</v>
      </c>
      <c r="K315" s="102">
        <f t="shared" si="53"/>
        <v>0</v>
      </c>
      <c r="L315" s="103">
        <f t="shared" si="54"/>
        <v>0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/>
      <c r="C316" s="44"/>
      <c r="D316" s="43"/>
      <c r="E316" s="41"/>
      <c r="F316" s="41"/>
      <c r="G316" s="107"/>
      <c r="H316" s="42"/>
      <c r="I316" s="87">
        <f>COUNTIF(C$9:C316,C316)</f>
        <v>0</v>
      </c>
      <c r="J316" s="101">
        <f t="shared" si="52"/>
        <v>0</v>
      </c>
      <c r="K316" s="102">
        <f t="shared" si="53"/>
        <v>0</v>
      </c>
      <c r="L316" s="103">
        <f t="shared" si="54"/>
        <v>0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/>
      <c r="C317" s="44"/>
      <c r="D317" s="43"/>
      <c r="E317" s="41"/>
      <c r="F317" s="41"/>
      <c r="G317" s="107"/>
      <c r="H317" s="42"/>
      <c r="I317" s="87">
        <f>COUNTIF(C$9:C317,C317)</f>
        <v>0</v>
      </c>
      <c r="J317" s="101">
        <f t="shared" si="52"/>
        <v>0</v>
      </c>
      <c r="K317" s="102">
        <f t="shared" si="53"/>
        <v>0</v>
      </c>
      <c r="L317" s="103">
        <f t="shared" si="54"/>
        <v>0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/>
      <c r="C318" s="44"/>
      <c r="D318" s="43"/>
      <c r="E318" s="41"/>
      <c r="F318" s="41"/>
      <c r="G318" s="107"/>
      <c r="H318" s="42"/>
      <c r="I318" s="87">
        <f>COUNTIF(C$9:C318,C318)</f>
        <v>0</v>
      </c>
      <c r="J318" s="101">
        <f t="shared" si="52"/>
        <v>0</v>
      </c>
      <c r="K318" s="102">
        <f t="shared" si="53"/>
        <v>0</v>
      </c>
      <c r="L318" s="103">
        <f t="shared" si="54"/>
        <v>0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  <c r="IO318" s="76"/>
      <c r="IP318" s="76"/>
      <c r="IQ318" s="76"/>
      <c r="IR318" s="76"/>
      <c r="IS318" s="76"/>
      <c r="IT318" s="76"/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/>
      <c r="C319" s="44"/>
      <c r="D319" s="43"/>
      <c r="E319" s="41"/>
      <c r="F319" s="41"/>
      <c r="G319" s="107"/>
      <c r="H319" s="42"/>
      <c r="I319" s="87">
        <f>COUNTIF(C$9:C319,C319)</f>
        <v>0</v>
      </c>
      <c r="J319" s="101">
        <f t="shared" si="52"/>
        <v>0</v>
      </c>
      <c r="K319" s="102">
        <f t="shared" si="53"/>
        <v>0</v>
      </c>
      <c r="L319" s="103">
        <f t="shared" si="54"/>
        <v>0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/>
      <c r="C320" s="44"/>
      <c r="D320" s="43"/>
      <c r="E320" s="41"/>
      <c r="F320" s="41"/>
      <c r="G320" s="107"/>
      <c r="H320" s="42"/>
      <c r="I320" s="87">
        <f>COUNTIF(C$9:C320,C320)</f>
        <v>0</v>
      </c>
      <c r="J320" s="101">
        <f t="shared" si="52"/>
        <v>0</v>
      </c>
      <c r="K320" s="102">
        <f t="shared" si="53"/>
        <v>0</v>
      </c>
      <c r="L320" s="103">
        <f t="shared" si="54"/>
        <v>0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/>
      <c r="C321" s="44"/>
      <c r="D321" s="43"/>
      <c r="E321" s="41"/>
      <c r="F321" s="41"/>
      <c r="G321" s="107"/>
      <c r="H321" s="42"/>
      <c r="I321" s="87">
        <f>COUNTIF(C$9:C321,C321)</f>
        <v>0</v>
      </c>
      <c r="J321" s="101">
        <f t="shared" si="52"/>
        <v>0</v>
      </c>
      <c r="K321" s="102">
        <f t="shared" si="53"/>
        <v>0</v>
      </c>
      <c r="L321" s="103">
        <f t="shared" si="54"/>
        <v>0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/>
      <c r="C322" s="44"/>
      <c r="D322" s="43"/>
      <c r="E322" s="41"/>
      <c r="F322" s="41"/>
      <c r="G322" s="107"/>
      <c r="H322" s="42"/>
      <c r="I322" s="87">
        <f>COUNTIF(C$9:C322,C322)</f>
        <v>0</v>
      </c>
      <c r="J322" s="101">
        <f t="shared" si="52"/>
        <v>0</v>
      </c>
      <c r="K322" s="102">
        <f t="shared" si="53"/>
        <v>0</v>
      </c>
      <c r="L322" s="103">
        <f t="shared" si="54"/>
        <v>0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/>
      <c r="C323" s="44"/>
      <c r="D323" s="43"/>
      <c r="E323" s="41"/>
      <c r="F323" s="41"/>
      <c r="G323" s="107"/>
      <c r="H323" s="42"/>
      <c r="I323" s="87">
        <f>COUNTIF(C$9:C323,C323)</f>
        <v>0</v>
      </c>
      <c r="J323" s="101">
        <f t="shared" si="52"/>
        <v>0</v>
      </c>
      <c r="K323" s="102">
        <f t="shared" si="53"/>
        <v>0</v>
      </c>
      <c r="L323" s="103">
        <f t="shared" si="54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/>
      <c r="C324" s="44"/>
      <c r="D324" s="43"/>
      <c r="E324" s="41"/>
      <c r="F324" s="41"/>
      <c r="G324" s="107"/>
      <c r="H324" s="42"/>
      <c r="I324" s="87">
        <f>COUNTIF(C$9:C324,C324)</f>
        <v>0</v>
      </c>
      <c r="J324" s="101">
        <f t="shared" si="52"/>
        <v>0</v>
      </c>
      <c r="K324" s="102">
        <f t="shared" si="53"/>
        <v>0</v>
      </c>
      <c r="L324" s="103">
        <f t="shared" si="54"/>
        <v>0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/>
      <c r="C325" s="44"/>
      <c r="D325" s="43"/>
      <c r="E325" s="41"/>
      <c r="F325" s="41"/>
      <c r="G325" s="107"/>
      <c r="H325" s="42"/>
      <c r="I325" s="87">
        <f>COUNTIF(C$9:C325,C325)</f>
        <v>0</v>
      </c>
      <c r="J325" s="101">
        <f t="shared" si="52"/>
        <v>0</v>
      </c>
      <c r="K325" s="102">
        <f t="shared" si="53"/>
        <v>0</v>
      </c>
      <c r="L325" s="103">
        <f t="shared" si="54"/>
        <v>0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/>
      <c r="C326" s="44"/>
      <c r="D326" s="43"/>
      <c r="E326" s="41"/>
      <c r="F326" s="41"/>
      <c r="G326" s="107"/>
      <c r="H326" s="42"/>
      <c r="I326" s="87">
        <f>COUNTIF(C$9:C326,C326)</f>
        <v>0</v>
      </c>
      <c r="J326" s="101">
        <f t="shared" si="52"/>
        <v>0</v>
      </c>
      <c r="K326" s="102">
        <f t="shared" si="53"/>
        <v>0</v>
      </c>
      <c r="L326" s="103">
        <f t="shared" si="54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/>
      <c r="C327" s="44"/>
      <c r="D327" s="43"/>
      <c r="E327" s="41"/>
      <c r="F327" s="41"/>
      <c r="G327" s="107"/>
      <c r="H327" s="42"/>
      <c r="I327" s="87">
        <f>COUNTIF(C$9:C327,C327)</f>
        <v>0</v>
      </c>
      <c r="J327" s="101">
        <f t="shared" si="52"/>
        <v>0</v>
      </c>
      <c r="K327" s="102">
        <f t="shared" si="53"/>
        <v>0</v>
      </c>
      <c r="L327" s="103">
        <f t="shared" si="54"/>
        <v>0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/>
      <c r="C328" s="44"/>
      <c r="D328" s="43"/>
      <c r="E328" s="41"/>
      <c r="F328" s="41"/>
      <c r="G328" s="107"/>
      <c r="H328" s="42"/>
      <c r="I328" s="87">
        <f>COUNTIF(C$9:C328,C328)</f>
        <v>0</v>
      </c>
      <c r="J328" s="101">
        <f t="shared" si="52"/>
        <v>0</v>
      </c>
      <c r="K328" s="102">
        <f t="shared" si="53"/>
        <v>0</v>
      </c>
      <c r="L328" s="103">
        <f t="shared" si="54"/>
        <v>0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/>
      <c r="C329" s="44"/>
      <c r="D329" s="43"/>
      <c r="E329" s="41"/>
      <c r="F329" s="41"/>
      <c r="G329" s="107"/>
      <c r="H329" s="42"/>
      <c r="I329" s="87">
        <f>COUNTIF(C$9:C329,C329)</f>
        <v>0</v>
      </c>
      <c r="J329" s="101">
        <f t="shared" ref="J329:J392" si="55">COUNTIF($M329:$NN329,"施設*")</f>
        <v>0</v>
      </c>
      <c r="K329" s="102">
        <f t="shared" ref="K329:K392" si="56">COUNTIF($M329:$NN329,"学年*")</f>
        <v>0</v>
      </c>
      <c r="L329" s="103">
        <f t="shared" ref="L329:L392" si="57">COUNTIF($M329:$NN329,"*学級*")</f>
        <v>0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/>
      <c r="C330" s="44"/>
      <c r="D330" s="43"/>
      <c r="E330" s="41"/>
      <c r="F330" s="41"/>
      <c r="G330" s="107"/>
      <c r="H330" s="42"/>
      <c r="I330" s="87">
        <f>COUNTIF(C$9:C330,C330)</f>
        <v>0</v>
      </c>
      <c r="J330" s="101">
        <f t="shared" si="55"/>
        <v>0</v>
      </c>
      <c r="K330" s="102">
        <f t="shared" si="56"/>
        <v>0</v>
      </c>
      <c r="L330" s="103">
        <f t="shared" si="57"/>
        <v>0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/>
      <c r="C331" s="44"/>
      <c r="D331" s="43"/>
      <c r="E331" s="41"/>
      <c r="F331" s="41"/>
      <c r="G331" s="107"/>
      <c r="H331" s="42"/>
      <c r="I331" s="87">
        <f>COUNTIF(C$9:C331,C331)</f>
        <v>0</v>
      </c>
      <c r="J331" s="101">
        <f t="shared" si="55"/>
        <v>0</v>
      </c>
      <c r="K331" s="102">
        <f t="shared" si="56"/>
        <v>0</v>
      </c>
      <c r="L331" s="103">
        <f t="shared" si="57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/>
      <c r="C332" s="44"/>
      <c r="D332" s="43"/>
      <c r="E332" s="41"/>
      <c r="F332" s="41"/>
      <c r="G332" s="107"/>
      <c r="H332" s="42"/>
      <c r="I332" s="87">
        <f>COUNTIF(C$9:C332,C332)</f>
        <v>0</v>
      </c>
      <c r="J332" s="101">
        <f t="shared" si="55"/>
        <v>0</v>
      </c>
      <c r="K332" s="102">
        <f t="shared" si="56"/>
        <v>0</v>
      </c>
      <c r="L332" s="103">
        <f t="shared" si="57"/>
        <v>0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/>
      <c r="C333" s="44"/>
      <c r="D333" s="43"/>
      <c r="E333" s="41"/>
      <c r="F333" s="41"/>
      <c r="G333" s="107"/>
      <c r="H333" s="42"/>
      <c r="I333" s="87">
        <f>COUNTIF(C$9:C333,C333)</f>
        <v>0</v>
      </c>
      <c r="J333" s="101">
        <f t="shared" si="55"/>
        <v>0</v>
      </c>
      <c r="K333" s="102">
        <f t="shared" si="56"/>
        <v>0</v>
      </c>
      <c r="L333" s="103">
        <f t="shared" si="57"/>
        <v>0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/>
      <c r="C334" s="44"/>
      <c r="D334" s="43"/>
      <c r="E334" s="41"/>
      <c r="F334" s="41"/>
      <c r="G334" s="107"/>
      <c r="H334" s="42"/>
      <c r="I334" s="87">
        <f>COUNTIF(C$9:C334,C334)</f>
        <v>0</v>
      </c>
      <c r="J334" s="101">
        <f t="shared" si="55"/>
        <v>0</v>
      </c>
      <c r="K334" s="102">
        <f t="shared" si="56"/>
        <v>0</v>
      </c>
      <c r="L334" s="103">
        <f t="shared" si="57"/>
        <v>0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/>
      <c r="C335" s="44"/>
      <c r="D335" s="43"/>
      <c r="E335" s="41"/>
      <c r="F335" s="41"/>
      <c r="G335" s="107"/>
      <c r="H335" s="42"/>
      <c r="I335" s="87">
        <f>COUNTIF(C$9:C335,C335)</f>
        <v>0</v>
      </c>
      <c r="J335" s="101">
        <f t="shared" si="55"/>
        <v>0</v>
      </c>
      <c r="K335" s="102">
        <f t="shared" si="56"/>
        <v>0</v>
      </c>
      <c r="L335" s="103">
        <f t="shared" si="57"/>
        <v>0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/>
      <c r="C336" s="44"/>
      <c r="D336" s="43"/>
      <c r="E336" s="41"/>
      <c r="F336" s="41"/>
      <c r="G336" s="107"/>
      <c r="H336" s="42"/>
      <c r="I336" s="87">
        <f>COUNTIF(C$9:C336,C336)</f>
        <v>0</v>
      </c>
      <c r="J336" s="101">
        <f t="shared" si="55"/>
        <v>0</v>
      </c>
      <c r="K336" s="102">
        <f t="shared" si="56"/>
        <v>0</v>
      </c>
      <c r="L336" s="103">
        <f t="shared" si="57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/>
      <c r="C337" s="44"/>
      <c r="D337" s="43"/>
      <c r="E337" s="41"/>
      <c r="F337" s="41"/>
      <c r="G337" s="107"/>
      <c r="H337" s="42"/>
      <c r="I337" s="87">
        <f>COUNTIF(C$9:C337,C337)</f>
        <v>0</v>
      </c>
      <c r="J337" s="101">
        <f t="shared" si="55"/>
        <v>0</v>
      </c>
      <c r="K337" s="102">
        <f t="shared" si="56"/>
        <v>0</v>
      </c>
      <c r="L337" s="103">
        <f t="shared" si="57"/>
        <v>0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/>
      <c r="C338" s="44"/>
      <c r="D338" s="43"/>
      <c r="E338" s="41"/>
      <c r="F338" s="41"/>
      <c r="G338" s="107"/>
      <c r="H338" s="42"/>
      <c r="I338" s="87">
        <f>COUNTIF(C$9:C338,C338)</f>
        <v>0</v>
      </c>
      <c r="J338" s="101">
        <f t="shared" si="55"/>
        <v>0</v>
      </c>
      <c r="K338" s="102">
        <f t="shared" si="56"/>
        <v>0</v>
      </c>
      <c r="L338" s="103">
        <f t="shared" si="57"/>
        <v>0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/>
      <c r="C339" s="44"/>
      <c r="D339" s="43"/>
      <c r="E339" s="41"/>
      <c r="F339" s="41"/>
      <c r="G339" s="107"/>
      <c r="H339" s="42"/>
      <c r="I339" s="87">
        <f>COUNTIF(C$9:C339,C339)</f>
        <v>0</v>
      </c>
      <c r="J339" s="101">
        <f t="shared" si="55"/>
        <v>0</v>
      </c>
      <c r="K339" s="102">
        <f t="shared" si="56"/>
        <v>0</v>
      </c>
      <c r="L339" s="103">
        <f t="shared" si="57"/>
        <v>0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/>
      <c r="C340" s="44"/>
      <c r="D340" s="43"/>
      <c r="E340" s="41"/>
      <c r="F340" s="41"/>
      <c r="G340" s="107"/>
      <c r="H340" s="42"/>
      <c r="I340" s="87">
        <f>COUNTIF(C$9:C340,C340)</f>
        <v>0</v>
      </c>
      <c r="J340" s="101">
        <f t="shared" si="55"/>
        <v>0</v>
      </c>
      <c r="K340" s="102">
        <f t="shared" si="56"/>
        <v>0</v>
      </c>
      <c r="L340" s="103">
        <f t="shared" si="57"/>
        <v>0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/>
      <c r="C341" s="44"/>
      <c r="D341" s="43"/>
      <c r="E341" s="41"/>
      <c r="F341" s="41"/>
      <c r="G341" s="107"/>
      <c r="H341" s="42"/>
      <c r="I341" s="87">
        <f>COUNTIF(C$9:C341,C341)</f>
        <v>0</v>
      </c>
      <c r="J341" s="101">
        <f t="shared" si="55"/>
        <v>0</v>
      </c>
      <c r="K341" s="102">
        <f t="shared" si="56"/>
        <v>0</v>
      </c>
      <c r="L341" s="103">
        <f t="shared" si="57"/>
        <v>0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/>
      <c r="C342" s="44"/>
      <c r="D342" s="43"/>
      <c r="E342" s="41"/>
      <c r="F342" s="41"/>
      <c r="G342" s="107"/>
      <c r="H342" s="42"/>
      <c r="I342" s="87">
        <f>COUNTIF(C$9:C342,C342)</f>
        <v>0</v>
      </c>
      <c r="J342" s="101">
        <f t="shared" si="55"/>
        <v>0</v>
      </c>
      <c r="K342" s="102">
        <f t="shared" si="56"/>
        <v>0</v>
      </c>
      <c r="L342" s="103">
        <f t="shared" si="57"/>
        <v>0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/>
      <c r="C343" s="44"/>
      <c r="D343" s="43"/>
      <c r="E343" s="41"/>
      <c r="F343" s="41"/>
      <c r="G343" s="107"/>
      <c r="H343" s="42"/>
      <c r="I343" s="87">
        <f>COUNTIF(C$9:C343,C343)</f>
        <v>0</v>
      </c>
      <c r="J343" s="101">
        <f t="shared" si="55"/>
        <v>0</v>
      </c>
      <c r="K343" s="102">
        <f t="shared" si="56"/>
        <v>0</v>
      </c>
      <c r="L343" s="103">
        <f t="shared" si="57"/>
        <v>0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/>
      <c r="C344" s="44"/>
      <c r="D344" s="43"/>
      <c r="E344" s="41"/>
      <c r="F344" s="41"/>
      <c r="G344" s="107"/>
      <c r="H344" s="42"/>
      <c r="I344" s="87">
        <f>COUNTIF(C$9:C344,C344)</f>
        <v>0</v>
      </c>
      <c r="J344" s="101">
        <f t="shared" si="55"/>
        <v>0</v>
      </c>
      <c r="K344" s="102">
        <f t="shared" si="56"/>
        <v>0</v>
      </c>
      <c r="L344" s="103">
        <f t="shared" si="57"/>
        <v>0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/>
      <c r="C345" s="44"/>
      <c r="D345" s="43"/>
      <c r="E345" s="41"/>
      <c r="F345" s="41"/>
      <c r="G345" s="107"/>
      <c r="H345" s="42"/>
      <c r="I345" s="87">
        <f>COUNTIF(C$9:C345,C345)</f>
        <v>0</v>
      </c>
      <c r="J345" s="101">
        <f t="shared" si="55"/>
        <v>0</v>
      </c>
      <c r="K345" s="102">
        <f t="shared" si="56"/>
        <v>0</v>
      </c>
      <c r="L345" s="103">
        <f t="shared" si="57"/>
        <v>0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/>
      <c r="C346" s="44"/>
      <c r="D346" s="43"/>
      <c r="E346" s="41"/>
      <c r="F346" s="41"/>
      <c r="G346" s="107"/>
      <c r="H346" s="42"/>
      <c r="I346" s="87">
        <f>COUNTIF(C$9:C346,C346)</f>
        <v>0</v>
      </c>
      <c r="J346" s="101">
        <f t="shared" si="55"/>
        <v>0</v>
      </c>
      <c r="K346" s="102">
        <f t="shared" si="56"/>
        <v>0</v>
      </c>
      <c r="L346" s="103">
        <f t="shared" si="57"/>
        <v>0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/>
      <c r="C347" s="44"/>
      <c r="D347" s="43"/>
      <c r="E347" s="41"/>
      <c r="F347" s="41"/>
      <c r="G347" s="107"/>
      <c r="H347" s="42"/>
      <c r="I347" s="87">
        <f>COUNTIF(C$9:C347,C347)</f>
        <v>0</v>
      </c>
      <c r="J347" s="101">
        <f t="shared" si="55"/>
        <v>0</v>
      </c>
      <c r="K347" s="102">
        <f t="shared" si="56"/>
        <v>0</v>
      </c>
      <c r="L347" s="103">
        <f t="shared" si="57"/>
        <v>0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/>
      <c r="C348" s="44"/>
      <c r="D348" s="43"/>
      <c r="E348" s="41"/>
      <c r="F348" s="41"/>
      <c r="G348" s="107"/>
      <c r="H348" s="42"/>
      <c r="I348" s="87">
        <f>COUNTIF(C$9:C348,C348)</f>
        <v>0</v>
      </c>
      <c r="J348" s="101">
        <f t="shared" si="55"/>
        <v>0</v>
      </c>
      <c r="K348" s="102">
        <f t="shared" si="56"/>
        <v>0</v>
      </c>
      <c r="L348" s="103">
        <f t="shared" si="57"/>
        <v>0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/>
      <c r="C349" s="44"/>
      <c r="D349" s="43"/>
      <c r="E349" s="41"/>
      <c r="F349" s="41"/>
      <c r="G349" s="107"/>
      <c r="H349" s="42"/>
      <c r="I349" s="87">
        <f>COUNTIF(C$9:C349,C349)</f>
        <v>0</v>
      </c>
      <c r="J349" s="101">
        <f t="shared" si="55"/>
        <v>0</v>
      </c>
      <c r="K349" s="102">
        <f t="shared" si="56"/>
        <v>0</v>
      </c>
      <c r="L349" s="103">
        <f t="shared" si="57"/>
        <v>0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/>
      <c r="C350" s="44"/>
      <c r="D350" s="43"/>
      <c r="E350" s="41"/>
      <c r="F350" s="41"/>
      <c r="G350" s="107"/>
      <c r="H350" s="42"/>
      <c r="I350" s="87">
        <f>COUNTIF(C$9:C350,C350)</f>
        <v>0</v>
      </c>
      <c r="J350" s="101">
        <f t="shared" si="55"/>
        <v>0</v>
      </c>
      <c r="K350" s="102">
        <f t="shared" si="56"/>
        <v>0</v>
      </c>
      <c r="L350" s="103">
        <f t="shared" si="57"/>
        <v>0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/>
      <c r="C351" s="44"/>
      <c r="D351" s="43"/>
      <c r="E351" s="41"/>
      <c r="F351" s="41"/>
      <c r="G351" s="107"/>
      <c r="H351" s="42"/>
      <c r="I351" s="87">
        <f>COUNTIF(C$9:C351,C351)</f>
        <v>0</v>
      </c>
      <c r="J351" s="101">
        <f t="shared" si="55"/>
        <v>0</v>
      </c>
      <c r="K351" s="102">
        <f t="shared" si="56"/>
        <v>0</v>
      </c>
      <c r="L351" s="103">
        <f t="shared" si="57"/>
        <v>0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/>
      <c r="C352" s="44"/>
      <c r="D352" s="43"/>
      <c r="E352" s="41"/>
      <c r="F352" s="41"/>
      <c r="G352" s="107"/>
      <c r="H352" s="42"/>
      <c r="I352" s="87">
        <f>COUNTIF(C$9:C352,C352)</f>
        <v>0</v>
      </c>
      <c r="J352" s="101">
        <f t="shared" si="55"/>
        <v>0</v>
      </c>
      <c r="K352" s="102">
        <f t="shared" si="56"/>
        <v>0</v>
      </c>
      <c r="L352" s="103">
        <f t="shared" si="57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/>
      <c r="C353" s="44"/>
      <c r="D353" s="43"/>
      <c r="E353" s="41"/>
      <c r="F353" s="41"/>
      <c r="G353" s="107"/>
      <c r="H353" s="42"/>
      <c r="I353" s="87">
        <f>COUNTIF(C$9:C353,C353)</f>
        <v>0</v>
      </c>
      <c r="J353" s="101">
        <f t="shared" si="55"/>
        <v>0</v>
      </c>
      <c r="K353" s="102">
        <f t="shared" si="56"/>
        <v>0</v>
      </c>
      <c r="L353" s="103">
        <f t="shared" si="57"/>
        <v>0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/>
      <c r="C354" s="44"/>
      <c r="D354" s="43"/>
      <c r="E354" s="41"/>
      <c r="F354" s="41"/>
      <c r="G354" s="107"/>
      <c r="H354" s="42"/>
      <c r="I354" s="87">
        <f>COUNTIF(C$9:C354,C354)</f>
        <v>0</v>
      </c>
      <c r="J354" s="101">
        <f t="shared" si="55"/>
        <v>0</v>
      </c>
      <c r="K354" s="102">
        <f t="shared" si="56"/>
        <v>0</v>
      </c>
      <c r="L354" s="103">
        <f t="shared" si="57"/>
        <v>0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/>
      <c r="C355" s="44"/>
      <c r="D355" s="43"/>
      <c r="E355" s="41"/>
      <c r="F355" s="41"/>
      <c r="G355" s="107"/>
      <c r="H355" s="42"/>
      <c r="I355" s="87">
        <f>COUNTIF(C$9:C355,C355)</f>
        <v>0</v>
      </c>
      <c r="J355" s="101">
        <f t="shared" si="55"/>
        <v>0</v>
      </c>
      <c r="K355" s="102">
        <f t="shared" si="56"/>
        <v>0</v>
      </c>
      <c r="L355" s="103">
        <f t="shared" si="57"/>
        <v>0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/>
      <c r="C356" s="44"/>
      <c r="D356" s="43"/>
      <c r="E356" s="41"/>
      <c r="F356" s="41"/>
      <c r="G356" s="107"/>
      <c r="H356" s="42"/>
      <c r="I356" s="87">
        <f>COUNTIF(C$9:C356,C356)</f>
        <v>0</v>
      </c>
      <c r="J356" s="101">
        <f t="shared" si="55"/>
        <v>0</v>
      </c>
      <c r="K356" s="102">
        <f t="shared" si="56"/>
        <v>0</v>
      </c>
      <c r="L356" s="103">
        <f t="shared" si="57"/>
        <v>0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/>
      <c r="C357" s="44"/>
      <c r="D357" s="43"/>
      <c r="E357" s="41"/>
      <c r="F357" s="41"/>
      <c r="G357" s="107"/>
      <c r="H357" s="42"/>
      <c r="I357" s="87">
        <f>COUNTIF(C$9:C357,C357)</f>
        <v>0</v>
      </c>
      <c r="J357" s="101">
        <f t="shared" si="55"/>
        <v>0</v>
      </c>
      <c r="K357" s="102">
        <f t="shared" si="56"/>
        <v>0</v>
      </c>
      <c r="L357" s="103">
        <f t="shared" si="57"/>
        <v>0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/>
      <c r="C358" s="44"/>
      <c r="D358" s="43"/>
      <c r="E358" s="41"/>
      <c r="F358" s="41"/>
      <c r="G358" s="107"/>
      <c r="H358" s="42"/>
      <c r="I358" s="87">
        <f>COUNTIF(C$9:C358,C358)</f>
        <v>0</v>
      </c>
      <c r="J358" s="101">
        <f t="shared" si="55"/>
        <v>0</v>
      </c>
      <c r="K358" s="102">
        <f t="shared" si="56"/>
        <v>0</v>
      </c>
      <c r="L358" s="103">
        <f t="shared" si="57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/>
      <c r="C359" s="44"/>
      <c r="D359" s="43"/>
      <c r="E359" s="41"/>
      <c r="F359" s="41"/>
      <c r="G359" s="107"/>
      <c r="H359" s="42"/>
      <c r="I359" s="87">
        <f>COUNTIF(C$9:C359,C359)</f>
        <v>0</v>
      </c>
      <c r="J359" s="101">
        <f t="shared" si="55"/>
        <v>0</v>
      </c>
      <c r="K359" s="102">
        <f t="shared" si="56"/>
        <v>0</v>
      </c>
      <c r="L359" s="103">
        <f t="shared" si="57"/>
        <v>0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/>
      <c r="C360" s="44"/>
      <c r="D360" s="43"/>
      <c r="E360" s="41"/>
      <c r="F360" s="41"/>
      <c r="G360" s="107"/>
      <c r="H360" s="42"/>
      <c r="I360" s="87">
        <f>COUNTIF(C$9:C360,C360)</f>
        <v>0</v>
      </c>
      <c r="J360" s="101">
        <f t="shared" si="55"/>
        <v>0</v>
      </c>
      <c r="K360" s="102">
        <f t="shared" si="56"/>
        <v>0</v>
      </c>
      <c r="L360" s="103">
        <f t="shared" si="57"/>
        <v>0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/>
      <c r="C361" s="44"/>
      <c r="D361" s="43"/>
      <c r="E361" s="41"/>
      <c r="F361" s="41"/>
      <c r="G361" s="107"/>
      <c r="H361" s="42"/>
      <c r="I361" s="87">
        <f>COUNTIF(C$9:C361,C361)</f>
        <v>0</v>
      </c>
      <c r="J361" s="101">
        <f t="shared" si="55"/>
        <v>0</v>
      </c>
      <c r="K361" s="102">
        <f t="shared" si="56"/>
        <v>0</v>
      </c>
      <c r="L361" s="103">
        <f t="shared" si="57"/>
        <v>0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/>
      <c r="C362" s="44"/>
      <c r="D362" s="43"/>
      <c r="E362" s="41"/>
      <c r="F362" s="41"/>
      <c r="G362" s="107"/>
      <c r="H362" s="42"/>
      <c r="I362" s="87">
        <f>COUNTIF(C$9:C362,C362)</f>
        <v>0</v>
      </c>
      <c r="J362" s="101">
        <f t="shared" si="55"/>
        <v>0</v>
      </c>
      <c r="K362" s="102">
        <f t="shared" si="56"/>
        <v>0</v>
      </c>
      <c r="L362" s="103">
        <f t="shared" si="57"/>
        <v>0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/>
      <c r="C363" s="44"/>
      <c r="D363" s="43"/>
      <c r="E363" s="41"/>
      <c r="F363" s="41"/>
      <c r="G363" s="107"/>
      <c r="H363" s="42"/>
      <c r="I363" s="87">
        <f>COUNTIF(C$9:C363,C363)</f>
        <v>0</v>
      </c>
      <c r="J363" s="101">
        <f t="shared" si="55"/>
        <v>0</v>
      </c>
      <c r="K363" s="102">
        <f t="shared" si="56"/>
        <v>0</v>
      </c>
      <c r="L363" s="103">
        <f t="shared" si="57"/>
        <v>0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/>
      <c r="C364" s="44"/>
      <c r="D364" s="43"/>
      <c r="E364" s="41"/>
      <c r="F364" s="41"/>
      <c r="G364" s="107"/>
      <c r="H364" s="42"/>
      <c r="I364" s="87">
        <f>COUNTIF(C$9:C364,C364)</f>
        <v>0</v>
      </c>
      <c r="J364" s="101">
        <f t="shared" si="55"/>
        <v>0</v>
      </c>
      <c r="K364" s="102">
        <f t="shared" si="56"/>
        <v>0</v>
      </c>
      <c r="L364" s="103">
        <f t="shared" si="57"/>
        <v>0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/>
      <c r="C365" s="44"/>
      <c r="D365" s="43"/>
      <c r="E365" s="41"/>
      <c r="F365" s="41"/>
      <c r="G365" s="107"/>
      <c r="H365" s="42"/>
      <c r="I365" s="87">
        <f>COUNTIF(C$9:C365,C365)</f>
        <v>0</v>
      </c>
      <c r="J365" s="101">
        <f t="shared" si="55"/>
        <v>0</v>
      </c>
      <c r="K365" s="102">
        <f t="shared" si="56"/>
        <v>0</v>
      </c>
      <c r="L365" s="103">
        <f t="shared" si="57"/>
        <v>0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/>
      <c r="C366" s="44"/>
      <c r="D366" s="43"/>
      <c r="E366" s="41"/>
      <c r="F366" s="41"/>
      <c r="G366" s="107"/>
      <c r="H366" s="42"/>
      <c r="I366" s="87">
        <f>COUNTIF(C$9:C366,C366)</f>
        <v>0</v>
      </c>
      <c r="J366" s="101">
        <f t="shared" si="55"/>
        <v>0</v>
      </c>
      <c r="K366" s="102">
        <f t="shared" si="56"/>
        <v>0</v>
      </c>
      <c r="L366" s="103">
        <f t="shared" si="57"/>
        <v>0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/>
      <c r="C367" s="44"/>
      <c r="D367" s="43"/>
      <c r="E367" s="41"/>
      <c r="F367" s="41"/>
      <c r="G367" s="107"/>
      <c r="H367" s="42"/>
      <c r="I367" s="87">
        <f>COUNTIF(C$9:C367,C367)</f>
        <v>0</v>
      </c>
      <c r="J367" s="101">
        <f t="shared" si="55"/>
        <v>0</v>
      </c>
      <c r="K367" s="102">
        <f t="shared" si="56"/>
        <v>0</v>
      </c>
      <c r="L367" s="103">
        <f t="shared" si="57"/>
        <v>0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/>
      <c r="C368" s="44"/>
      <c r="D368" s="43"/>
      <c r="E368" s="41"/>
      <c r="F368" s="41"/>
      <c r="G368" s="107"/>
      <c r="H368" s="42"/>
      <c r="I368" s="87">
        <f>COUNTIF(C$9:C368,C368)</f>
        <v>0</v>
      </c>
      <c r="J368" s="101">
        <f t="shared" si="55"/>
        <v>0</v>
      </c>
      <c r="K368" s="102">
        <f t="shared" si="56"/>
        <v>0</v>
      </c>
      <c r="L368" s="103">
        <f t="shared" si="57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/>
      <c r="C369" s="44"/>
      <c r="D369" s="43"/>
      <c r="E369" s="41"/>
      <c r="F369" s="41"/>
      <c r="G369" s="107"/>
      <c r="H369" s="42"/>
      <c r="I369" s="87">
        <f>COUNTIF(C$9:C369,C369)</f>
        <v>0</v>
      </c>
      <c r="J369" s="101">
        <f t="shared" si="55"/>
        <v>0</v>
      </c>
      <c r="K369" s="102">
        <f t="shared" si="56"/>
        <v>0</v>
      </c>
      <c r="L369" s="103">
        <f t="shared" si="57"/>
        <v>0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/>
      <c r="C370" s="44"/>
      <c r="D370" s="43"/>
      <c r="E370" s="41"/>
      <c r="F370" s="41"/>
      <c r="G370" s="107"/>
      <c r="H370" s="42"/>
      <c r="I370" s="87">
        <f>COUNTIF(C$9:C370,C370)</f>
        <v>0</v>
      </c>
      <c r="J370" s="101">
        <f t="shared" si="55"/>
        <v>0</v>
      </c>
      <c r="K370" s="102">
        <f t="shared" si="56"/>
        <v>0</v>
      </c>
      <c r="L370" s="103">
        <f t="shared" si="57"/>
        <v>0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/>
      <c r="C371" s="44"/>
      <c r="D371" s="43"/>
      <c r="E371" s="41"/>
      <c r="F371" s="41"/>
      <c r="G371" s="107"/>
      <c r="H371" s="42"/>
      <c r="I371" s="87">
        <f>COUNTIF(C$9:C371,C371)</f>
        <v>0</v>
      </c>
      <c r="J371" s="101">
        <f t="shared" si="55"/>
        <v>0</v>
      </c>
      <c r="K371" s="102">
        <f t="shared" si="56"/>
        <v>0</v>
      </c>
      <c r="L371" s="103">
        <f t="shared" si="57"/>
        <v>0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/>
      <c r="C372" s="44"/>
      <c r="D372" s="43"/>
      <c r="E372" s="41"/>
      <c r="F372" s="41"/>
      <c r="G372" s="107"/>
      <c r="H372" s="42"/>
      <c r="I372" s="87">
        <f>COUNTIF(C$9:C372,C372)</f>
        <v>0</v>
      </c>
      <c r="J372" s="101">
        <f t="shared" si="55"/>
        <v>0</v>
      </c>
      <c r="K372" s="102">
        <f t="shared" si="56"/>
        <v>0</v>
      </c>
      <c r="L372" s="103">
        <f t="shared" si="57"/>
        <v>0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/>
      <c r="C373" s="44"/>
      <c r="D373" s="43"/>
      <c r="E373" s="41"/>
      <c r="F373" s="41"/>
      <c r="G373" s="107"/>
      <c r="H373" s="42"/>
      <c r="I373" s="87">
        <f>COUNTIF(C$9:C373,C373)</f>
        <v>0</v>
      </c>
      <c r="J373" s="101">
        <f t="shared" si="55"/>
        <v>0</v>
      </c>
      <c r="K373" s="102">
        <f t="shared" si="56"/>
        <v>0</v>
      </c>
      <c r="L373" s="103">
        <f t="shared" si="57"/>
        <v>0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/>
      <c r="C374" s="44"/>
      <c r="D374" s="43"/>
      <c r="E374" s="41"/>
      <c r="F374" s="41"/>
      <c r="G374" s="107"/>
      <c r="H374" s="42"/>
      <c r="I374" s="87">
        <f>COUNTIF(C$9:C374,C374)</f>
        <v>0</v>
      </c>
      <c r="J374" s="101">
        <f t="shared" si="55"/>
        <v>0</v>
      </c>
      <c r="K374" s="102">
        <f t="shared" si="56"/>
        <v>0</v>
      </c>
      <c r="L374" s="103">
        <f t="shared" si="57"/>
        <v>0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/>
      <c r="C375" s="44"/>
      <c r="D375" s="43"/>
      <c r="E375" s="41"/>
      <c r="F375" s="41"/>
      <c r="G375" s="107"/>
      <c r="H375" s="42"/>
      <c r="I375" s="87">
        <f>COUNTIF(C$9:C375,C375)</f>
        <v>0</v>
      </c>
      <c r="J375" s="101">
        <f t="shared" si="55"/>
        <v>0</v>
      </c>
      <c r="K375" s="102">
        <f t="shared" si="56"/>
        <v>0</v>
      </c>
      <c r="L375" s="103">
        <f t="shared" si="57"/>
        <v>0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/>
      <c r="C376" s="44"/>
      <c r="D376" s="43"/>
      <c r="E376" s="41"/>
      <c r="F376" s="41"/>
      <c r="G376" s="107"/>
      <c r="H376" s="42"/>
      <c r="I376" s="87">
        <f>COUNTIF(C$9:C376,C376)</f>
        <v>0</v>
      </c>
      <c r="J376" s="101">
        <f t="shared" si="55"/>
        <v>0</v>
      </c>
      <c r="K376" s="102">
        <f t="shared" si="56"/>
        <v>0</v>
      </c>
      <c r="L376" s="103">
        <f t="shared" si="57"/>
        <v>0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/>
      <c r="C377" s="44"/>
      <c r="D377" s="43"/>
      <c r="E377" s="41"/>
      <c r="F377" s="41"/>
      <c r="G377" s="107"/>
      <c r="H377" s="42"/>
      <c r="I377" s="87">
        <f>COUNTIF(C$9:C377,C377)</f>
        <v>0</v>
      </c>
      <c r="J377" s="101">
        <f t="shared" si="55"/>
        <v>0</v>
      </c>
      <c r="K377" s="102">
        <f t="shared" si="56"/>
        <v>0</v>
      </c>
      <c r="L377" s="103">
        <f t="shared" si="57"/>
        <v>0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/>
      <c r="C378" s="44"/>
      <c r="D378" s="43"/>
      <c r="E378" s="41"/>
      <c r="F378" s="41"/>
      <c r="G378" s="107"/>
      <c r="H378" s="42"/>
      <c r="I378" s="87">
        <f>COUNTIF(C$9:C378,C378)</f>
        <v>0</v>
      </c>
      <c r="J378" s="101">
        <f t="shared" si="55"/>
        <v>0</v>
      </c>
      <c r="K378" s="102">
        <f t="shared" si="56"/>
        <v>0</v>
      </c>
      <c r="L378" s="103">
        <f t="shared" si="57"/>
        <v>0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  <c r="IO378" s="76"/>
      <c r="IP378" s="76"/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/>
      <c r="C379" s="44"/>
      <c r="D379" s="43"/>
      <c r="E379" s="41"/>
      <c r="F379" s="41"/>
      <c r="G379" s="107"/>
      <c r="H379" s="42"/>
      <c r="I379" s="87">
        <f>COUNTIF(C$9:C379,C379)</f>
        <v>0</v>
      </c>
      <c r="J379" s="101">
        <f t="shared" si="55"/>
        <v>0</v>
      </c>
      <c r="K379" s="102">
        <f t="shared" si="56"/>
        <v>0</v>
      </c>
      <c r="L379" s="103">
        <f t="shared" si="57"/>
        <v>0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  <c r="IO379" s="76"/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/>
      <c r="C380" s="44"/>
      <c r="D380" s="43"/>
      <c r="E380" s="41"/>
      <c r="F380" s="41"/>
      <c r="G380" s="107"/>
      <c r="H380" s="42"/>
      <c r="I380" s="87">
        <f>COUNTIF(C$9:C380,C380)</f>
        <v>0</v>
      </c>
      <c r="J380" s="101">
        <f t="shared" si="55"/>
        <v>0</v>
      </c>
      <c r="K380" s="102">
        <f t="shared" si="56"/>
        <v>0</v>
      </c>
      <c r="L380" s="103">
        <f t="shared" si="57"/>
        <v>0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  <c r="IO380" s="76"/>
      <c r="IP380" s="76"/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/>
      <c r="C381" s="44"/>
      <c r="D381" s="43"/>
      <c r="E381" s="41"/>
      <c r="F381" s="41"/>
      <c r="G381" s="107"/>
      <c r="H381" s="42"/>
      <c r="I381" s="87">
        <f>COUNTIF(C$9:C381,C381)</f>
        <v>0</v>
      </c>
      <c r="J381" s="101">
        <f t="shared" si="55"/>
        <v>0</v>
      </c>
      <c r="K381" s="102">
        <f t="shared" si="56"/>
        <v>0</v>
      </c>
      <c r="L381" s="103">
        <f t="shared" si="57"/>
        <v>0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  <c r="IO381" s="76"/>
      <c r="IP381" s="76"/>
      <c r="IQ381" s="76"/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/>
      <c r="C382" s="44"/>
      <c r="D382" s="43"/>
      <c r="E382" s="41"/>
      <c r="F382" s="41"/>
      <c r="G382" s="107"/>
      <c r="H382" s="42"/>
      <c r="I382" s="87">
        <f>COUNTIF(C$9:C382,C382)</f>
        <v>0</v>
      </c>
      <c r="J382" s="101">
        <f t="shared" si="55"/>
        <v>0</v>
      </c>
      <c r="K382" s="102">
        <f t="shared" si="56"/>
        <v>0</v>
      </c>
      <c r="L382" s="103">
        <f t="shared" si="57"/>
        <v>0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  <c r="IO382" s="76"/>
      <c r="IP382" s="76"/>
      <c r="IQ382" s="76"/>
      <c r="IR382" s="76"/>
      <c r="IS382" s="76"/>
      <c r="IT382" s="76"/>
      <c r="IU382" s="76"/>
      <c r="IV382" s="76"/>
      <c r="IW382" s="76"/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/>
      <c r="C383" s="44"/>
      <c r="D383" s="43"/>
      <c r="E383" s="41"/>
      <c r="F383" s="41"/>
      <c r="G383" s="107"/>
      <c r="H383" s="42"/>
      <c r="I383" s="87">
        <f>COUNTIF(C$9:C383,C383)</f>
        <v>0</v>
      </c>
      <c r="J383" s="101">
        <f t="shared" si="55"/>
        <v>0</v>
      </c>
      <c r="K383" s="102">
        <f t="shared" si="56"/>
        <v>0</v>
      </c>
      <c r="L383" s="103">
        <f t="shared" si="57"/>
        <v>0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  <c r="IO383" s="76"/>
      <c r="IP383" s="76"/>
      <c r="IQ383" s="76"/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/>
      <c r="C384" s="44"/>
      <c r="D384" s="43"/>
      <c r="E384" s="41"/>
      <c r="F384" s="41"/>
      <c r="G384" s="107"/>
      <c r="H384" s="42"/>
      <c r="I384" s="87">
        <f>COUNTIF(C$9:C384,C384)</f>
        <v>0</v>
      </c>
      <c r="J384" s="101">
        <f t="shared" si="55"/>
        <v>0</v>
      </c>
      <c r="K384" s="102">
        <f t="shared" si="56"/>
        <v>0</v>
      </c>
      <c r="L384" s="103">
        <f t="shared" si="57"/>
        <v>0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  <c r="IO384" s="76"/>
      <c r="IP384" s="76"/>
      <c r="IQ384" s="76"/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/>
      <c r="C385" s="44"/>
      <c r="D385" s="43"/>
      <c r="E385" s="41"/>
      <c r="F385" s="41"/>
      <c r="G385" s="107"/>
      <c r="H385" s="42"/>
      <c r="I385" s="87">
        <f>COUNTIF(C$9:C385,C385)</f>
        <v>0</v>
      </c>
      <c r="J385" s="101">
        <f t="shared" si="55"/>
        <v>0</v>
      </c>
      <c r="K385" s="102">
        <f t="shared" si="56"/>
        <v>0</v>
      </c>
      <c r="L385" s="103">
        <f t="shared" si="57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  <c r="IO385" s="76"/>
      <c r="IP385" s="76"/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/>
      <c r="C386" s="44"/>
      <c r="D386" s="43"/>
      <c r="E386" s="41"/>
      <c r="F386" s="41"/>
      <c r="G386" s="107"/>
      <c r="H386" s="42"/>
      <c r="I386" s="87">
        <f>COUNTIF(C$9:C386,C386)</f>
        <v>0</v>
      </c>
      <c r="J386" s="101">
        <f t="shared" si="55"/>
        <v>0</v>
      </c>
      <c r="K386" s="102">
        <f t="shared" si="56"/>
        <v>0</v>
      </c>
      <c r="L386" s="103">
        <f t="shared" si="57"/>
        <v>0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  <c r="IO386" s="76"/>
      <c r="IP386" s="76"/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/>
      <c r="C387" s="44"/>
      <c r="D387" s="43"/>
      <c r="E387" s="41"/>
      <c r="F387" s="41"/>
      <c r="G387" s="107"/>
      <c r="H387" s="42"/>
      <c r="I387" s="87">
        <f>COUNTIF(C$9:C387,C387)</f>
        <v>0</v>
      </c>
      <c r="J387" s="101">
        <f t="shared" si="55"/>
        <v>0</v>
      </c>
      <c r="K387" s="102">
        <f t="shared" si="56"/>
        <v>0</v>
      </c>
      <c r="L387" s="103">
        <f t="shared" si="57"/>
        <v>0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/>
      <c r="IP387" s="76"/>
      <c r="IQ387" s="76"/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/>
      <c r="C388" s="44"/>
      <c r="D388" s="43"/>
      <c r="E388" s="41"/>
      <c r="F388" s="41"/>
      <c r="G388" s="107"/>
      <c r="H388" s="42"/>
      <c r="I388" s="87">
        <f>COUNTIF(C$9:C388,C388)</f>
        <v>0</v>
      </c>
      <c r="J388" s="101">
        <f t="shared" si="55"/>
        <v>0</v>
      </c>
      <c r="K388" s="102">
        <f t="shared" si="56"/>
        <v>0</v>
      </c>
      <c r="L388" s="103">
        <f t="shared" si="57"/>
        <v>0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/>
      <c r="IP388" s="76"/>
      <c r="IQ388" s="76"/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/>
      <c r="C389" s="44"/>
      <c r="D389" s="43"/>
      <c r="E389" s="41"/>
      <c r="F389" s="41"/>
      <c r="G389" s="107"/>
      <c r="H389" s="42"/>
      <c r="I389" s="87">
        <f>COUNTIF(C$9:C389,C389)</f>
        <v>0</v>
      </c>
      <c r="J389" s="101">
        <f t="shared" si="55"/>
        <v>0</v>
      </c>
      <c r="K389" s="102">
        <f t="shared" si="56"/>
        <v>0</v>
      </c>
      <c r="L389" s="103">
        <f t="shared" si="57"/>
        <v>0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/>
      <c r="IU389" s="76"/>
      <c r="IV389" s="76"/>
      <c r="IW389" s="76"/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/>
      <c r="C390" s="44"/>
      <c r="D390" s="43"/>
      <c r="E390" s="41"/>
      <c r="F390" s="41"/>
      <c r="G390" s="107"/>
      <c r="H390" s="42"/>
      <c r="I390" s="87">
        <f>COUNTIF(C$9:C390,C390)</f>
        <v>0</v>
      </c>
      <c r="J390" s="101">
        <f t="shared" si="55"/>
        <v>0</v>
      </c>
      <c r="K390" s="102">
        <f t="shared" si="56"/>
        <v>0</v>
      </c>
      <c r="L390" s="103">
        <f t="shared" si="57"/>
        <v>0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/>
      <c r="IV390" s="76"/>
      <c r="IW390" s="76"/>
      <c r="IX390" s="76"/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/>
      <c r="C391" s="44"/>
      <c r="D391" s="43"/>
      <c r="E391" s="41"/>
      <c r="F391" s="41"/>
      <c r="G391" s="107"/>
      <c r="H391" s="42"/>
      <c r="I391" s="87">
        <f>COUNTIF(C$9:C391,C391)</f>
        <v>0</v>
      </c>
      <c r="J391" s="101">
        <f t="shared" si="55"/>
        <v>0</v>
      </c>
      <c r="K391" s="102">
        <f t="shared" si="56"/>
        <v>0</v>
      </c>
      <c r="L391" s="103">
        <f t="shared" si="57"/>
        <v>0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/>
      <c r="IW391" s="76"/>
      <c r="IX391" s="76"/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/>
      <c r="C392" s="44"/>
      <c r="D392" s="43"/>
      <c r="E392" s="41"/>
      <c r="F392" s="41"/>
      <c r="G392" s="107"/>
      <c r="H392" s="42"/>
      <c r="I392" s="87">
        <f>COUNTIF(C$9:C392,C392)</f>
        <v>0</v>
      </c>
      <c r="J392" s="101">
        <f t="shared" si="55"/>
        <v>0</v>
      </c>
      <c r="K392" s="102">
        <f t="shared" si="56"/>
        <v>0</v>
      </c>
      <c r="L392" s="103">
        <f t="shared" si="57"/>
        <v>0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/>
      <c r="IX392" s="76"/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/>
      <c r="C393" s="44"/>
      <c r="D393" s="43"/>
      <c r="E393" s="41"/>
      <c r="F393" s="41"/>
      <c r="G393" s="107"/>
      <c r="H393" s="42"/>
      <c r="I393" s="87">
        <f>COUNTIF(C$9:C393,C393)</f>
        <v>0</v>
      </c>
      <c r="J393" s="101">
        <f t="shared" ref="J393:J456" si="58">COUNTIF($M393:$NN393,"施設*")</f>
        <v>0</v>
      </c>
      <c r="K393" s="102">
        <f t="shared" ref="K393:K456" si="59">COUNTIF($M393:$NN393,"学年*")</f>
        <v>0</v>
      </c>
      <c r="L393" s="103">
        <f t="shared" ref="L393:L456" si="60">COUNTIF($M393:$NN393,"*学級*")</f>
        <v>0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/>
      <c r="IX393" s="76"/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/>
      <c r="C394" s="44"/>
      <c r="D394" s="43"/>
      <c r="E394" s="41"/>
      <c r="F394" s="41"/>
      <c r="G394" s="107"/>
      <c r="H394" s="42"/>
      <c r="I394" s="87">
        <f>COUNTIF(C$9:C394,C394)</f>
        <v>0</v>
      </c>
      <c r="J394" s="101">
        <f t="shared" si="58"/>
        <v>0</v>
      </c>
      <c r="K394" s="102">
        <f t="shared" si="59"/>
        <v>0</v>
      </c>
      <c r="L394" s="103">
        <f t="shared" si="60"/>
        <v>0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/>
      <c r="JC394" s="76"/>
      <c r="JD394" s="76"/>
      <c r="JE394" s="76"/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/>
      <c r="C395" s="44"/>
      <c r="D395" s="43"/>
      <c r="E395" s="41"/>
      <c r="F395" s="41"/>
      <c r="G395" s="107"/>
      <c r="H395" s="42"/>
      <c r="I395" s="87">
        <f>COUNTIF(C$9:C395,C395)</f>
        <v>0</v>
      </c>
      <c r="J395" s="101">
        <f t="shared" si="58"/>
        <v>0</v>
      </c>
      <c r="K395" s="102">
        <f t="shared" si="59"/>
        <v>0</v>
      </c>
      <c r="L395" s="103">
        <f t="shared" si="60"/>
        <v>0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/>
      <c r="JE395" s="76"/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/>
      <c r="C396" s="44"/>
      <c r="D396" s="43"/>
      <c r="E396" s="41"/>
      <c r="F396" s="41"/>
      <c r="G396" s="107"/>
      <c r="H396" s="42"/>
      <c r="I396" s="87">
        <f>COUNTIF(C$9:C396,C396)</f>
        <v>0</v>
      </c>
      <c r="J396" s="101">
        <f t="shared" si="58"/>
        <v>0</v>
      </c>
      <c r="K396" s="102">
        <f t="shared" si="59"/>
        <v>0</v>
      </c>
      <c r="L396" s="103">
        <f t="shared" si="60"/>
        <v>0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/>
      <c r="JI396" s="76"/>
      <c r="JJ396" s="76"/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/>
      <c r="C397" s="44"/>
      <c r="D397" s="43"/>
      <c r="E397" s="41"/>
      <c r="F397" s="41"/>
      <c r="G397" s="107"/>
      <c r="H397" s="42"/>
      <c r="I397" s="87">
        <f>COUNTIF(C$9:C397,C397)</f>
        <v>0</v>
      </c>
      <c r="J397" s="101">
        <f t="shared" si="58"/>
        <v>0</v>
      </c>
      <c r="K397" s="102">
        <f t="shared" si="59"/>
        <v>0</v>
      </c>
      <c r="L397" s="103">
        <f t="shared" si="60"/>
        <v>0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/>
      <c r="JX397" s="76"/>
      <c r="JY397" s="76"/>
      <c r="JZ397" s="76"/>
      <c r="KA397" s="76"/>
      <c r="KB397" s="76"/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/>
      <c r="C398" s="44"/>
      <c r="D398" s="43"/>
      <c r="E398" s="41"/>
      <c r="F398" s="41"/>
      <c r="G398" s="107"/>
      <c r="H398" s="42"/>
      <c r="I398" s="87">
        <f>COUNTIF(C$9:C398,C398)</f>
        <v>0</v>
      </c>
      <c r="J398" s="101">
        <f t="shared" si="58"/>
        <v>0</v>
      </c>
      <c r="K398" s="102">
        <f t="shared" si="59"/>
        <v>0</v>
      </c>
      <c r="L398" s="103">
        <f t="shared" si="60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/>
      <c r="C399" s="44"/>
      <c r="D399" s="43"/>
      <c r="E399" s="41"/>
      <c r="F399" s="41"/>
      <c r="G399" s="107"/>
      <c r="H399" s="42"/>
      <c r="I399" s="87">
        <f>COUNTIF(C$9:C399,C399)</f>
        <v>0</v>
      </c>
      <c r="J399" s="101">
        <f t="shared" si="58"/>
        <v>0</v>
      </c>
      <c r="K399" s="102">
        <f t="shared" si="59"/>
        <v>0</v>
      </c>
      <c r="L399" s="103">
        <f t="shared" si="60"/>
        <v>0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/>
      <c r="C400" s="44"/>
      <c r="D400" s="43"/>
      <c r="E400" s="41"/>
      <c r="F400" s="41"/>
      <c r="G400" s="107"/>
      <c r="H400" s="42"/>
      <c r="I400" s="87">
        <f>COUNTIF(C$9:C400,C400)</f>
        <v>0</v>
      </c>
      <c r="J400" s="101">
        <f t="shared" si="58"/>
        <v>0</v>
      </c>
      <c r="K400" s="102">
        <f t="shared" si="59"/>
        <v>0</v>
      </c>
      <c r="L400" s="103">
        <f t="shared" si="60"/>
        <v>0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/>
      <c r="C401" s="44"/>
      <c r="D401" s="43"/>
      <c r="E401" s="41"/>
      <c r="F401" s="41"/>
      <c r="G401" s="107"/>
      <c r="H401" s="42"/>
      <c r="I401" s="87">
        <f>COUNTIF(C$9:C401,C401)</f>
        <v>0</v>
      </c>
      <c r="J401" s="101">
        <f t="shared" si="58"/>
        <v>0</v>
      </c>
      <c r="K401" s="102">
        <f t="shared" si="59"/>
        <v>0</v>
      </c>
      <c r="L401" s="103">
        <f t="shared" si="60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/>
      <c r="C402" s="44"/>
      <c r="D402" s="43"/>
      <c r="E402" s="41"/>
      <c r="F402" s="41"/>
      <c r="G402" s="107"/>
      <c r="H402" s="42"/>
      <c r="I402" s="87">
        <f>COUNTIF(C$9:C402,C402)</f>
        <v>0</v>
      </c>
      <c r="J402" s="101">
        <f t="shared" si="58"/>
        <v>0</v>
      </c>
      <c r="K402" s="102">
        <f t="shared" si="59"/>
        <v>0</v>
      </c>
      <c r="L402" s="103">
        <f t="shared" si="60"/>
        <v>0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/>
      <c r="C403" s="44"/>
      <c r="D403" s="43"/>
      <c r="E403" s="41"/>
      <c r="F403" s="41"/>
      <c r="G403" s="107"/>
      <c r="H403" s="42"/>
      <c r="I403" s="87">
        <f>COUNTIF(C$9:C403,C403)</f>
        <v>0</v>
      </c>
      <c r="J403" s="101">
        <f t="shared" si="58"/>
        <v>0</v>
      </c>
      <c r="K403" s="102">
        <f t="shared" si="59"/>
        <v>0</v>
      </c>
      <c r="L403" s="103">
        <f t="shared" si="60"/>
        <v>0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/>
      <c r="C404" s="44"/>
      <c r="D404" s="43"/>
      <c r="E404" s="41"/>
      <c r="F404" s="41"/>
      <c r="G404" s="107"/>
      <c r="H404" s="42"/>
      <c r="I404" s="87">
        <f>COUNTIF(C$9:C404,C404)</f>
        <v>0</v>
      </c>
      <c r="J404" s="101">
        <f t="shared" si="58"/>
        <v>0</v>
      </c>
      <c r="K404" s="102">
        <f t="shared" si="59"/>
        <v>0</v>
      </c>
      <c r="L404" s="103">
        <f t="shared" si="60"/>
        <v>0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/>
      <c r="C405" s="44"/>
      <c r="D405" s="43"/>
      <c r="E405" s="41"/>
      <c r="F405" s="41"/>
      <c r="G405" s="107"/>
      <c r="H405" s="42"/>
      <c r="I405" s="87">
        <f>COUNTIF(C$9:C405,C405)</f>
        <v>0</v>
      </c>
      <c r="J405" s="101">
        <f t="shared" si="58"/>
        <v>0</v>
      </c>
      <c r="K405" s="102">
        <f t="shared" si="59"/>
        <v>0</v>
      </c>
      <c r="L405" s="103">
        <f t="shared" si="60"/>
        <v>0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/>
      <c r="C406" s="44"/>
      <c r="D406" s="43"/>
      <c r="E406" s="41"/>
      <c r="F406" s="41"/>
      <c r="G406" s="107"/>
      <c r="H406" s="42"/>
      <c r="I406" s="87">
        <f>COUNTIF(C$9:C406,C406)</f>
        <v>0</v>
      </c>
      <c r="J406" s="101">
        <f t="shared" si="58"/>
        <v>0</v>
      </c>
      <c r="K406" s="102">
        <f t="shared" si="59"/>
        <v>0</v>
      </c>
      <c r="L406" s="103">
        <f t="shared" si="60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/>
      <c r="C407" s="44"/>
      <c r="D407" s="43"/>
      <c r="E407" s="41"/>
      <c r="F407" s="41"/>
      <c r="G407" s="107"/>
      <c r="H407" s="42"/>
      <c r="I407" s="87">
        <f>COUNTIF(C$9:C407,C407)</f>
        <v>0</v>
      </c>
      <c r="J407" s="101">
        <f t="shared" si="58"/>
        <v>0</v>
      </c>
      <c r="K407" s="102">
        <f t="shared" si="59"/>
        <v>0</v>
      </c>
      <c r="L407" s="103">
        <f t="shared" si="60"/>
        <v>0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/>
      <c r="C408" s="44"/>
      <c r="D408" s="43"/>
      <c r="E408" s="41"/>
      <c r="F408" s="41"/>
      <c r="G408" s="107"/>
      <c r="H408" s="42"/>
      <c r="I408" s="87">
        <f>COUNTIF(C$9:C408,C408)</f>
        <v>0</v>
      </c>
      <c r="J408" s="101">
        <f t="shared" si="58"/>
        <v>0</v>
      </c>
      <c r="K408" s="102">
        <f t="shared" si="59"/>
        <v>0</v>
      </c>
      <c r="L408" s="103">
        <f t="shared" si="60"/>
        <v>0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/>
      <c r="C409" s="44"/>
      <c r="D409" s="43"/>
      <c r="E409" s="41"/>
      <c r="F409" s="41"/>
      <c r="G409" s="107"/>
      <c r="H409" s="42"/>
      <c r="I409" s="87">
        <f>COUNTIF(C$9:C409,C409)</f>
        <v>0</v>
      </c>
      <c r="J409" s="101">
        <f t="shared" si="58"/>
        <v>0</v>
      </c>
      <c r="K409" s="102">
        <f t="shared" si="59"/>
        <v>0</v>
      </c>
      <c r="L409" s="103">
        <f t="shared" si="60"/>
        <v>0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/>
      <c r="C410" s="44"/>
      <c r="D410" s="43"/>
      <c r="E410" s="41"/>
      <c r="F410" s="41"/>
      <c r="G410" s="107"/>
      <c r="H410" s="42"/>
      <c r="I410" s="87">
        <f>COUNTIF(C$9:C410,C410)</f>
        <v>0</v>
      </c>
      <c r="J410" s="101">
        <f t="shared" si="58"/>
        <v>0</v>
      </c>
      <c r="K410" s="102">
        <f t="shared" si="59"/>
        <v>0</v>
      </c>
      <c r="L410" s="103">
        <f t="shared" si="60"/>
        <v>0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/>
      <c r="C411" s="44"/>
      <c r="D411" s="43"/>
      <c r="E411" s="41"/>
      <c r="F411" s="41"/>
      <c r="G411" s="107"/>
      <c r="H411" s="42"/>
      <c r="I411" s="87">
        <f>COUNTIF(C$9:C411,C411)</f>
        <v>0</v>
      </c>
      <c r="J411" s="101">
        <f t="shared" si="58"/>
        <v>0</v>
      </c>
      <c r="K411" s="102">
        <f t="shared" si="59"/>
        <v>0</v>
      </c>
      <c r="L411" s="103">
        <f t="shared" si="60"/>
        <v>0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/>
      <c r="C412" s="44"/>
      <c r="D412" s="43"/>
      <c r="E412" s="41"/>
      <c r="F412" s="41"/>
      <c r="G412" s="107"/>
      <c r="H412" s="42"/>
      <c r="I412" s="87">
        <f>COUNTIF(C$9:C412,C412)</f>
        <v>0</v>
      </c>
      <c r="J412" s="101">
        <f t="shared" si="58"/>
        <v>0</v>
      </c>
      <c r="K412" s="102">
        <f t="shared" si="59"/>
        <v>0</v>
      </c>
      <c r="L412" s="103">
        <f t="shared" si="60"/>
        <v>0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/>
      <c r="C413" s="44"/>
      <c r="D413" s="43"/>
      <c r="E413" s="41"/>
      <c r="F413" s="41"/>
      <c r="G413" s="107"/>
      <c r="H413" s="42"/>
      <c r="I413" s="87">
        <f>COUNTIF(C$9:C413,C413)</f>
        <v>0</v>
      </c>
      <c r="J413" s="101">
        <f t="shared" si="58"/>
        <v>0</v>
      </c>
      <c r="K413" s="102">
        <f t="shared" si="59"/>
        <v>0</v>
      </c>
      <c r="L413" s="103">
        <f t="shared" si="60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/>
      <c r="C414" s="44"/>
      <c r="D414" s="43"/>
      <c r="E414" s="41"/>
      <c r="F414" s="41"/>
      <c r="G414" s="107"/>
      <c r="H414" s="42"/>
      <c r="I414" s="87">
        <f>COUNTIF(C$9:C414,C414)</f>
        <v>0</v>
      </c>
      <c r="J414" s="101">
        <f t="shared" si="58"/>
        <v>0</v>
      </c>
      <c r="K414" s="102">
        <f t="shared" si="59"/>
        <v>0</v>
      </c>
      <c r="L414" s="103">
        <f t="shared" si="60"/>
        <v>0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/>
      <c r="C415" s="44"/>
      <c r="D415" s="43"/>
      <c r="E415" s="41"/>
      <c r="F415" s="41"/>
      <c r="G415" s="107"/>
      <c r="H415" s="42"/>
      <c r="I415" s="87">
        <f>COUNTIF(C$9:C415,C415)</f>
        <v>0</v>
      </c>
      <c r="J415" s="101">
        <f t="shared" si="58"/>
        <v>0</v>
      </c>
      <c r="K415" s="102">
        <f t="shared" si="59"/>
        <v>0</v>
      </c>
      <c r="L415" s="103">
        <f t="shared" si="60"/>
        <v>0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/>
      <c r="C416" s="44"/>
      <c r="D416" s="43"/>
      <c r="E416" s="41"/>
      <c r="F416" s="41"/>
      <c r="G416" s="107"/>
      <c r="H416" s="42"/>
      <c r="I416" s="87">
        <f>COUNTIF(C$9:C416,C416)</f>
        <v>0</v>
      </c>
      <c r="J416" s="101">
        <f t="shared" si="58"/>
        <v>0</v>
      </c>
      <c r="K416" s="102">
        <f t="shared" si="59"/>
        <v>0</v>
      </c>
      <c r="L416" s="103">
        <f t="shared" si="60"/>
        <v>0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/>
      <c r="C417" s="44"/>
      <c r="D417" s="43"/>
      <c r="E417" s="41"/>
      <c r="F417" s="41"/>
      <c r="G417" s="107"/>
      <c r="H417" s="42"/>
      <c r="I417" s="87">
        <f>COUNTIF(C$9:C417,C417)</f>
        <v>0</v>
      </c>
      <c r="J417" s="101">
        <f t="shared" si="58"/>
        <v>0</v>
      </c>
      <c r="K417" s="102">
        <f t="shared" si="59"/>
        <v>0</v>
      </c>
      <c r="L417" s="103">
        <f t="shared" si="60"/>
        <v>0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/>
      <c r="C418" s="44"/>
      <c r="D418" s="43"/>
      <c r="E418" s="41"/>
      <c r="F418" s="41"/>
      <c r="G418" s="107"/>
      <c r="H418" s="42"/>
      <c r="I418" s="87">
        <f>COUNTIF(C$9:C418,C418)</f>
        <v>0</v>
      </c>
      <c r="J418" s="101">
        <f t="shared" si="58"/>
        <v>0</v>
      </c>
      <c r="K418" s="102">
        <f t="shared" si="59"/>
        <v>0</v>
      </c>
      <c r="L418" s="103">
        <f t="shared" si="60"/>
        <v>0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/>
      <c r="C419" s="44"/>
      <c r="D419" s="43"/>
      <c r="E419" s="41"/>
      <c r="F419" s="41"/>
      <c r="G419" s="107"/>
      <c r="H419" s="42"/>
      <c r="I419" s="87">
        <f>COUNTIF(C$9:C419,C419)</f>
        <v>0</v>
      </c>
      <c r="J419" s="101">
        <f t="shared" si="58"/>
        <v>0</v>
      </c>
      <c r="K419" s="102">
        <f t="shared" si="59"/>
        <v>0</v>
      </c>
      <c r="L419" s="103">
        <f t="shared" si="60"/>
        <v>0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/>
      <c r="C420" s="44"/>
      <c r="D420" s="43"/>
      <c r="E420" s="41"/>
      <c r="F420" s="41"/>
      <c r="G420" s="107"/>
      <c r="H420" s="42"/>
      <c r="I420" s="87">
        <f>COUNTIF(C$9:C420,C420)</f>
        <v>0</v>
      </c>
      <c r="J420" s="101">
        <f t="shared" si="58"/>
        <v>0</v>
      </c>
      <c r="K420" s="102">
        <f t="shared" si="59"/>
        <v>0</v>
      </c>
      <c r="L420" s="103">
        <f t="shared" si="60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/>
      <c r="C421" s="44"/>
      <c r="D421" s="43"/>
      <c r="E421" s="41"/>
      <c r="F421" s="41"/>
      <c r="G421" s="107"/>
      <c r="H421" s="42"/>
      <c r="I421" s="87">
        <f>COUNTIF(C$9:C421,C421)</f>
        <v>0</v>
      </c>
      <c r="J421" s="101">
        <f t="shared" si="58"/>
        <v>0</v>
      </c>
      <c r="K421" s="102">
        <f t="shared" si="59"/>
        <v>0</v>
      </c>
      <c r="L421" s="103">
        <f t="shared" si="60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/>
      <c r="C422" s="44"/>
      <c r="D422" s="43"/>
      <c r="E422" s="41"/>
      <c r="F422" s="41"/>
      <c r="G422" s="107"/>
      <c r="H422" s="42"/>
      <c r="I422" s="87">
        <f>COUNTIF(C$9:C422,C422)</f>
        <v>0</v>
      </c>
      <c r="J422" s="101">
        <f t="shared" si="58"/>
        <v>0</v>
      </c>
      <c r="K422" s="102">
        <f t="shared" si="59"/>
        <v>0</v>
      </c>
      <c r="L422" s="103">
        <f t="shared" si="60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/>
      <c r="C423" s="44"/>
      <c r="D423" s="43"/>
      <c r="E423" s="41"/>
      <c r="F423" s="41"/>
      <c r="G423" s="107"/>
      <c r="H423" s="42"/>
      <c r="I423" s="87">
        <f>COUNTIF(C$9:C423,C423)</f>
        <v>0</v>
      </c>
      <c r="J423" s="101">
        <f t="shared" si="58"/>
        <v>0</v>
      </c>
      <c r="K423" s="102">
        <f t="shared" si="59"/>
        <v>0</v>
      </c>
      <c r="L423" s="103">
        <f t="shared" si="60"/>
        <v>0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/>
      <c r="C424" s="44"/>
      <c r="D424" s="43"/>
      <c r="E424" s="41"/>
      <c r="F424" s="41"/>
      <c r="G424" s="107"/>
      <c r="H424" s="42"/>
      <c r="I424" s="87">
        <f>COUNTIF(C$9:C424,C424)</f>
        <v>0</v>
      </c>
      <c r="J424" s="101">
        <f t="shared" si="58"/>
        <v>0</v>
      </c>
      <c r="K424" s="102">
        <f t="shared" si="59"/>
        <v>0</v>
      </c>
      <c r="L424" s="103">
        <f t="shared" si="60"/>
        <v>0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/>
      <c r="C425" s="44"/>
      <c r="D425" s="43"/>
      <c r="E425" s="41"/>
      <c r="F425" s="41"/>
      <c r="G425" s="107"/>
      <c r="H425" s="42"/>
      <c r="I425" s="87">
        <f>COUNTIF(C$9:C425,C425)</f>
        <v>0</v>
      </c>
      <c r="J425" s="101">
        <f t="shared" si="58"/>
        <v>0</v>
      </c>
      <c r="K425" s="102">
        <f t="shared" si="59"/>
        <v>0</v>
      </c>
      <c r="L425" s="103">
        <f t="shared" si="60"/>
        <v>0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/>
      <c r="C426" s="44"/>
      <c r="D426" s="43"/>
      <c r="E426" s="41"/>
      <c r="F426" s="41"/>
      <c r="G426" s="107"/>
      <c r="H426" s="42"/>
      <c r="I426" s="87">
        <f>COUNTIF(C$9:C426,C426)</f>
        <v>0</v>
      </c>
      <c r="J426" s="101">
        <f t="shared" si="58"/>
        <v>0</v>
      </c>
      <c r="K426" s="102">
        <f t="shared" si="59"/>
        <v>0</v>
      </c>
      <c r="L426" s="103">
        <f t="shared" si="60"/>
        <v>0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/>
      <c r="C427" s="44"/>
      <c r="D427" s="43"/>
      <c r="E427" s="41"/>
      <c r="F427" s="41"/>
      <c r="G427" s="107"/>
      <c r="H427" s="42"/>
      <c r="I427" s="87">
        <f>COUNTIF(C$9:C427,C427)</f>
        <v>0</v>
      </c>
      <c r="J427" s="101">
        <f t="shared" si="58"/>
        <v>0</v>
      </c>
      <c r="K427" s="102">
        <f t="shared" si="59"/>
        <v>0</v>
      </c>
      <c r="L427" s="103">
        <f t="shared" si="60"/>
        <v>0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/>
      <c r="C428" s="44"/>
      <c r="D428" s="43"/>
      <c r="E428" s="41"/>
      <c r="F428" s="41"/>
      <c r="G428" s="107"/>
      <c r="H428" s="42"/>
      <c r="I428" s="87">
        <f>COUNTIF(C$9:C428,C428)</f>
        <v>0</v>
      </c>
      <c r="J428" s="101">
        <f t="shared" si="58"/>
        <v>0</v>
      </c>
      <c r="K428" s="102">
        <f t="shared" si="59"/>
        <v>0</v>
      </c>
      <c r="L428" s="103">
        <f t="shared" si="60"/>
        <v>0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/>
      <c r="C429" s="44"/>
      <c r="D429" s="43"/>
      <c r="E429" s="41"/>
      <c r="F429" s="41"/>
      <c r="G429" s="107"/>
      <c r="H429" s="42"/>
      <c r="I429" s="87">
        <f>COUNTIF(C$9:C429,C429)</f>
        <v>0</v>
      </c>
      <c r="J429" s="101">
        <f t="shared" si="58"/>
        <v>0</v>
      </c>
      <c r="K429" s="102">
        <f t="shared" si="59"/>
        <v>0</v>
      </c>
      <c r="L429" s="103">
        <f t="shared" si="60"/>
        <v>0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/>
      <c r="C430" s="44"/>
      <c r="D430" s="43"/>
      <c r="E430" s="41"/>
      <c r="F430" s="41"/>
      <c r="G430" s="107"/>
      <c r="H430" s="42"/>
      <c r="I430" s="87">
        <f>COUNTIF(C$9:C430,C430)</f>
        <v>0</v>
      </c>
      <c r="J430" s="101">
        <f t="shared" si="58"/>
        <v>0</v>
      </c>
      <c r="K430" s="102">
        <f t="shared" si="59"/>
        <v>0</v>
      </c>
      <c r="L430" s="103">
        <f t="shared" si="60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/>
      <c r="C431" s="44"/>
      <c r="D431" s="43"/>
      <c r="E431" s="41"/>
      <c r="F431" s="41"/>
      <c r="G431" s="107"/>
      <c r="H431" s="42"/>
      <c r="I431" s="87">
        <f>COUNTIF(C$9:C431,C431)</f>
        <v>0</v>
      </c>
      <c r="J431" s="101">
        <f t="shared" si="58"/>
        <v>0</v>
      </c>
      <c r="K431" s="102">
        <f t="shared" si="59"/>
        <v>0</v>
      </c>
      <c r="L431" s="103">
        <f t="shared" si="60"/>
        <v>0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/>
      <c r="C432" s="44"/>
      <c r="D432" s="43"/>
      <c r="E432" s="41"/>
      <c r="F432" s="41"/>
      <c r="G432" s="107"/>
      <c r="H432" s="42"/>
      <c r="I432" s="87">
        <f>COUNTIF(C$9:C432,C432)</f>
        <v>0</v>
      </c>
      <c r="J432" s="101">
        <f t="shared" si="58"/>
        <v>0</v>
      </c>
      <c r="K432" s="102">
        <f t="shared" si="59"/>
        <v>0</v>
      </c>
      <c r="L432" s="103">
        <f t="shared" si="60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/>
      <c r="C433" s="44"/>
      <c r="D433" s="43"/>
      <c r="E433" s="41"/>
      <c r="F433" s="41"/>
      <c r="G433" s="107"/>
      <c r="H433" s="42"/>
      <c r="I433" s="87">
        <f>COUNTIF(C$9:C433,C433)</f>
        <v>0</v>
      </c>
      <c r="J433" s="101">
        <f t="shared" si="58"/>
        <v>0</v>
      </c>
      <c r="K433" s="102">
        <f t="shared" si="59"/>
        <v>0</v>
      </c>
      <c r="L433" s="103">
        <f t="shared" si="60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/>
      <c r="C434" s="44"/>
      <c r="D434" s="43"/>
      <c r="E434" s="41"/>
      <c r="F434" s="41"/>
      <c r="G434" s="107"/>
      <c r="H434" s="42"/>
      <c r="I434" s="87">
        <f>COUNTIF(C$9:C434,C434)</f>
        <v>0</v>
      </c>
      <c r="J434" s="101">
        <f t="shared" si="58"/>
        <v>0</v>
      </c>
      <c r="K434" s="102">
        <f t="shared" si="59"/>
        <v>0</v>
      </c>
      <c r="L434" s="103">
        <f t="shared" si="60"/>
        <v>0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/>
      <c r="C435" s="44"/>
      <c r="D435" s="43"/>
      <c r="E435" s="41"/>
      <c r="F435" s="41"/>
      <c r="G435" s="107"/>
      <c r="H435" s="42"/>
      <c r="I435" s="87">
        <f>COUNTIF(C$9:C435,C435)</f>
        <v>0</v>
      </c>
      <c r="J435" s="101">
        <f t="shared" si="58"/>
        <v>0</v>
      </c>
      <c r="K435" s="102">
        <f t="shared" si="59"/>
        <v>0</v>
      </c>
      <c r="L435" s="103">
        <f t="shared" si="60"/>
        <v>0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/>
      <c r="C436" s="44"/>
      <c r="D436" s="43"/>
      <c r="E436" s="41"/>
      <c r="F436" s="41"/>
      <c r="G436" s="107"/>
      <c r="H436" s="42"/>
      <c r="I436" s="87">
        <f>COUNTIF(C$9:C436,C436)</f>
        <v>0</v>
      </c>
      <c r="J436" s="101">
        <f t="shared" si="58"/>
        <v>0</v>
      </c>
      <c r="K436" s="102">
        <f t="shared" si="59"/>
        <v>0</v>
      </c>
      <c r="L436" s="103">
        <f t="shared" si="60"/>
        <v>0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/>
      <c r="C437" s="44"/>
      <c r="D437" s="43"/>
      <c r="E437" s="41"/>
      <c r="F437" s="41"/>
      <c r="G437" s="107"/>
      <c r="H437" s="42"/>
      <c r="I437" s="87">
        <f>COUNTIF(C$9:C437,C437)</f>
        <v>0</v>
      </c>
      <c r="J437" s="101">
        <f t="shared" si="58"/>
        <v>0</v>
      </c>
      <c r="K437" s="102">
        <f t="shared" si="59"/>
        <v>0</v>
      </c>
      <c r="L437" s="103">
        <f t="shared" si="60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/>
      <c r="C438" s="44"/>
      <c r="D438" s="43"/>
      <c r="E438" s="41"/>
      <c r="F438" s="41"/>
      <c r="G438" s="107"/>
      <c r="H438" s="42"/>
      <c r="I438" s="87">
        <f>COUNTIF(C$9:C438,C438)</f>
        <v>0</v>
      </c>
      <c r="J438" s="101">
        <f t="shared" si="58"/>
        <v>0</v>
      </c>
      <c r="K438" s="102">
        <f t="shared" si="59"/>
        <v>0</v>
      </c>
      <c r="L438" s="103">
        <f t="shared" si="60"/>
        <v>0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/>
      <c r="C439" s="44"/>
      <c r="D439" s="43"/>
      <c r="E439" s="41"/>
      <c r="F439" s="41"/>
      <c r="G439" s="107"/>
      <c r="H439" s="42"/>
      <c r="I439" s="87">
        <f>COUNTIF(C$9:C439,C439)</f>
        <v>0</v>
      </c>
      <c r="J439" s="101">
        <f t="shared" si="58"/>
        <v>0</v>
      </c>
      <c r="K439" s="102">
        <f t="shared" si="59"/>
        <v>0</v>
      </c>
      <c r="L439" s="103">
        <f t="shared" si="60"/>
        <v>0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/>
      <c r="C440" s="44"/>
      <c r="D440" s="43"/>
      <c r="E440" s="41"/>
      <c r="F440" s="41"/>
      <c r="G440" s="107"/>
      <c r="H440" s="42"/>
      <c r="I440" s="87">
        <f>COUNTIF(C$9:C440,C440)</f>
        <v>0</v>
      </c>
      <c r="J440" s="101">
        <f t="shared" si="58"/>
        <v>0</v>
      </c>
      <c r="K440" s="102">
        <f t="shared" si="59"/>
        <v>0</v>
      </c>
      <c r="L440" s="103">
        <f t="shared" si="60"/>
        <v>0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/>
      <c r="C441" s="44"/>
      <c r="D441" s="43"/>
      <c r="E441" s="41"/>
      <c r="F441" s="41"/>
      <c r="G441" s="107"/>
      <c r="H441" s="42"/>
      <c r="I441" s="87">
        <f>COUNTIF(C$9:C441,C441)</f>
        <v>0</v>
      </c>
      <c r="J441" s="101">
        <f t="shared" si="58"/>
        <v>0</v>
      </c>
      <c r="K441" s="102">
        <f t="shared" si="59"/>
        <v>0</v>
      </c>
      <c r="L441" s="103">
        <f t="shared" si="60"/>
        <v>0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/>
      <c r="C442" s="44"/>
      <c r="D442" s="43"/>
      <c r="E442" s="41"/>
      <c r="F442" s="41"/>
      <c r="G442" s="107"/>
      <c r="H442" s="42"/>
      <c r="I442" s="87">
        <f>COUNTIF(C$9:C442,C442)</f>
        <v>0</v>
      </c>
      <c r="J442" s="101">
        <f t="shared" si="58"/>
        <v>0</v>
      </c>
      <c r="K442" s="102">
        <f t="shared" si="59"/>
        <v>0</v>
      </c>
      <c r="L442" s="103">
        <f t="shared" si="60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/>
      <c r="C443" s="44"/>
      <c r="D443" s="43"/>
      <c r="E443" s="41"/>
      <c r="F443" s="41"/>
      <c r="G443" s="107"/>
      <c r="H443" s="42"/>
      <c r="I443" s="87">
        <f>COUNTIF(C$9:C443,C443)</f>
        <v>0</v>
      </c>
      <c r="J443" s="101">
        <f t="shared" si="58"/>
        <v>0</v>
      </c>
      <c r="K443" s="102">
        <f t="shared" si="59"/>
        <v>0</v>
      </c>
      <c r="L443" s="103">
        <f t="shared" si="60"/>
        <v>0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/>
      <c r="C444" s="44"/>
      <c r="D444" s="43"/>
      <c r="E444" s="41"/>
      <c r="F444" s="41"/>
      <c r="G444" s="107"/>
      <c r="H444" s="42"/>
      <c r="I444" s="87">
        <f>COUNTIF(C$9:C444,C444)</f>
        <v>0</v>
      </c>
      <c r="J444" s="101">
        <f t="shared" si="58"/>
        <v>0</v>
      </c>
      <c r="K444" s="102">
        <f t="shared" si="59"/>
        <v>0</v>
      </c>
      <c r="L444" s="103">
        <f t="shared" si="60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/>
      <c r="C445" s="44"/>
      <c r="D445" s="43"/>
      <c r="E445" s="41"/>
      <c r="F445" s="41"/>
      <c r="G445" s="107"/>
      <c r="H445" s="42"/>
      <c r="I445" s="87">
        <f>COUNTIF(C$9:C445,C445)</f>
        <v>0</v>
      </c>
      <c r="J445" s="101">
        <f t="shared" si="58"/>
        <v>0</v>
      </c>
      <c r="K445" s="102">
        <f t="shared" si="59"/>
        <v>0</v>
      </c>
      <c r="L445" s="103">
        <f t="shared" si="60"/>
        <v>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/>
      <c r="C446" s="44"/>
      <c r="D446" s="43"/>
      <c r="E446" s="41"/>
      <c r="F446" s="41"/>
      <c r="G446" s="107"/>
      <c r="H446" s="42"/>
      <c r="I446" s="87">
        <f>COUNTIF(C$9:C446,C446)</f>
        <v>0</v>
      </c>
      <c r="J446" s="101">
        <f t="shared" si="58"/>
        <v>0</v>
      </c>
      <c r="K446" s="102">
        <f t="shared" si="59"/>
        <v>0</v>
      </c>
      <c r="L446" s="103">
        <f t="shared" si="60"/>
        <v>0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/>
      <c r="C447" s="44"/>
      <c r="D447" s="43"/>
      <c r="E447" s="41"/>
      <c r="F447" s="41"/>
      <c r="G447" s="107"/>
      <c r="H447" s="42"/>
      <c r="I447" s="87">
        <f>COUNTIF(C$9:C447,C447)</f>
        <v>0</v>
      </c>
      <c r="J447" s="101">
        <f t="shared" si="58"/>
        <v>0</v>
      </c>
      <c r="K447" s="102">
        <f t="shared" si="59"/>
        <v>0</v>
      </c>
      <c r="L447" s="103">
        <f t="shared" si="60"/>
        <v>0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/>
      <c r="C448" s="44"/>
      <c r="D448" s="43"/>
      <c r="E448" s="41"/>
      <c r="F448" s="41"/>
      <c r="G448" s="107"/>
      <c r="H448" s="42"/>
      <c r="I448" s="87">
        <f>COUNTIF(C$9:C448,C448)</f>
        <v>0</v>
      </c>
      <c r="J448" s="101">
        <f t="shared" si="58"/>
        <v>0</v>
      </c>
      <c r="K448" s="102">
        <f t="shared" si="59"/>
        <v>0</v>
      </c>
      <c r="L448" s="103">
        <f t="shared" si="60"/>
        <v>0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/>
      <c r="C449" s="44"/>
      <c r="D449" s="43"/>
      <c r="E449" s="41"/>
      <c r="F449" s="41"/>
      <c r="G449" s="107"/>
      <c r="H449" s="42"/>
      <c r="I449" s="87">
        <f>COUNTIF(C$9:C449,C449)</f>
        <v>0</v>
      </c>
      <c r="J449" s="101">
        <f t="shared" si="58"/>
        <v>0</v>
      </c>
      <c r="K449" s="102">
        <f t="shared" si="59"/>
        <v>0</v>
      </c>
      <c r="L449" s="103">
        <f t="shared" si="60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/>
      <c r="C450" s="44"/>
      <c r="D450" s="43"/>
      <c r="E450" s="41"/>
      <c r="F450" s="41"/>
      <c r="G450" s="107"/>
      <c r="H450" s="42"/>
      <c r="I450" s="87">
        <f>COUNTIF(C$9:C450,C450)</f>
        <v>0</v>
      </c>
      <c r="J450" s="101">
        <f t="shared" si="58"/>
        <v>0</v>
      </c>
      <c r="K450" s="102">
        <f t="shared" si="59"/>
        <v>0</v>
      </c>
      <c r="L450" s="103">
        <f t="shared" si="60"/>
        <v>0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/>
      <c r="C451" s="44"/>
      <c r="D451" s="43"/>
      <c r="E451" s="41"/>
      <c r="F451" s="41"/>
      <c r="G451" s="107"/>
      <c r="H451" s="42"/>
      <c r="I451" s="87">
        <f>COUNTIF(C$9:C451,C451)</f>
        <v>0</v>
      </c>
      <c r="J451" s="101">
        <f t="shared" si="58"/>
        <v>0</v>
      </c>
      <c r="K451" s="102">
        <f t="shared" si="59"/>
        <v>0</v>
      </c>
      <c r="L451" s="103">
        <f t="shared" si="60"/>
        <v>0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/>
      <c r="C452" s="44"/>
      <c r="D452" s="43"/>
      <c r="E452" s="41"/>
      <c r="F452" s="41"/>
      <c r="G452" s="107"/>
      <c r="H452" s="42"/>
      <c r="I452" s="87">
        <f>COUNTIF(C$9:C452,C452)</f>
        <v>0</v>
      </c>
      <c r="J452" s="101">
        <f t="shared" si="58"/>
        <v>0</v>
      </c>
      <c r="K452" s="102">
        <f t="shared" si="59"/>
        <v>0</v>
      </c>
      <c r="L452" s="103">
        <f t="shared" si="60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/>
      <c r="C453" s="44"/>
      <c r="D453" s="43"/>
      <c r="E453" s="41"/>
      <c r="F453" s="41"/>
      <c r="G453" s="107"/>
      <c r="H453" s="42"/>
      <c r="I453" s="87">
        <f>COUNTIF(C$9:C453,C453)</f>
        <v>0</v>
      </c>
      <c r="J453" s="101">
        <f t="shared" si="58"/>
        <v>0</v>
      </c>
      <c r="K453" s="102">
        <f t="shared" si="59"/>
        <v>0</v>
      </c>
      <c r="L453" s="103">
        <f t="shared" si="60"/>
        <v>0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/>
      <c r="C454" s="44"/>
      <c r="D454" s="43"/>
      <c r="E454" s="41"/>
      <c r="F454" s="41"/>
      <c r="G454" s="107"/>
      <c r="H454" s="42"/>
      <c r="I454" s="87">
        <f>COUNTIF(C$9:C454,C454)</f>
        <v>0</v>
      </c>
      <c r="J454" s="101">
        <f t="shared" si="58"/>
        <v>0</v>
      </c>
      <c r="K454" s="102">
        <f t="shared" si="59"/>
        <v>0</v>
      </c>
      <c r="L454" s="103">
        <f t="shared" si="60"/>
        <v>0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/>
      <c r="C455" s="44"/>
      <c r="D455" s="43"/>
      <c r="E455" s="41"/>
      <c r="F455" s="41"/>
      <c r="G455" s="107"/>
      <c r="H455" s="42"/>
      <c r="I455" s="87">
        <f>COUNTIF(C$9:C455,C455)</f>
        <v>0</v>
      </c>
      <c r="J455" s="101">
        <f t="shared" si="58"/>
        <v>0</v>
      </c>
      <c r="K455" s="102">
        <f t="shared" si="59"/>
        <v>0</v>
      </c>
      <c r="L455" s="103">
        <f t="shared" si="60"/>
        <v>0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/>
      <c r="C456" s="44"/>
      <c r="D456" s="43"/>
      <c r="E456" s="41"/>
      <c r="F456" s="41"/>
      <c r="G456" s="107"/>
      <c r="H456" s="42"/>
      <c r="I456" s="87">
        <f>COUNTIF(C$9:C456,C456)</f>
        <v>0</v>
      </c>
      <c r="J456" s="101">
        <f t="shared" si="58"/>
        <v>0</v>
      </c>
      <c r="K456" s="102">
        <f t="shared" si="59"/>
        <v>0</v>
      </c>
      <c r="L456" s="103">
        <f t="shared" si="60"/>
        <v>0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/>
      <c r="C457" s="44"/>
      <c r="D457" s="43"/>
      <c r="E457" s="41"/>
      <c r="F457" s="41"/>
      <c r="G457" s="107"/>
      <c r="H457" s="42"/>
      <c r="I457" s="87">
        <f>COUNTIF(C$9:C457,C457)</f>
        <v>0</v>
      </c>
      <c r="J457" s="101">
        <f t="shared" ref="J457:J458" si="61">COUNTIF($M457:$NN457,"施設*")</f>
        <v>0</v>
      </c>
      <c r="K457" s="102">
        <f t="shared" ref="K457:K458" si="62">COUNTIF($M457:$NN457,"学年*")</f>
        <v>0</v>
      </c>
      <c r="L457" s="103">
        <f t="shared" ref="L457:L458" si="63">COUNTIF($M457:$NN457,"*学級*")</f>
        <v>0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/>
      <c r="C458" s="44"/>
      <c r="D458" s="43"/>
      <c r="E458" s="41"/>
      <c r="F458" s="41"/>
      <c r="G458" s="107"/>
      <c r="H458" s="42"/>
      <c r="I458" s="87">
        <f>COUNTIF(C$9:C458,C458)</f>
        <v>0</v>
      </c>
      <c r="J458" s="101">
        <f t="shared" si="61"/>
        <v>0</v>
      </c>
      <c r="K458" s="102">
        <f t="shared" si="62"/>
        <v>0</v>
      </c>
      <c r="L458" s="103">
        <f t="shared" si="63"/>
        <v>0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</sheetData>
  <sheetProtection sheet="1" objects="1" scenarios="1"/>
  <phoneticPr fontId="2"/>
  <conditionalFormatting sqref="M6:DR6 DT6:IT6 M7:AI458 AK7:BI458 DT7:HX99 NN6:NN458 DT100:DV100 DX100:HX100 DT101:HX121 EK122:HX122 DT122:EH122 DT123:HX246 DT248:HX458 DT247:FW247 GA247:HX247">
    <cfRule type="expression" dxfId="122" priority="170" stopIfTrue="1">
      <formula>M$2=1</formula>
    </cfRule>
    <cfRule type="expression" dxfId="121" priority="171" stopIfTrue="1">
      <formula>M$1=7</formula>
    </cfRule>
    <cfRule type="expression" dxfId="120" priority="172" stopIfTrue="1">
      <formula>M$1=1</formula>
    </cfRule>
  </conditionalFormatting>
  <conditionalFormatting sqref="AJ7:AJ458">
    <cfRule type="expression" dxfId="119" priority="150" stopIfTrue="1">
      <formula>AJ$2=1</formula>
    </cfRule>
    <cfRule type="expression" dxfId="118" priority="151" stopIfTrue="1">
      <formula>AJ$1=7</formula>
    </cfRule>
    <cfRule type="expression" dxfId="117" priority="152" stopIfTrue="1">
      <formula>AJ$1=1</formula>
    </cfRule>
  </conditionalFormatting>
  <conditionalFormatting sqref="IH7:IT458">
    <cfRule type="expression" dxfId="116" priority="123" stopIfTrue="1">
      <formula>IH$2=1</formula>
    </cfRule>
    <cfRule type="expression" dxfId="115" priority="124" stopIfTrue="1">
      <formula>IH$1=7</formula>
    </cfRule>
    <cfRule type="expression" dxfId="114" priority="125" stopIfTrue="1">
      <formula>IH$1=1</formula>
    </cfRule>
  </conditionalFormatting>
  <conditionalFormatting sqref="BJ7:DR458">
    <cfRule type="expression" dxfId="113" priority="144" stopIfTrue="1">
      <formula>BJ$2=1</formula>
    </cfRule>
    <cfRule type="expression" dxfId="112" priority="145" stopIfTrue="1">
      <formula>BJ$1=7</formula>
    </cfRule>
    <cfRule type="expression" dxfId="111" priority="146" stopIfTrue="1">
      <formula>BJ$1=1</formula>
    </cfRule>
  </conditionalFormatting>
  <conditionalFormatting sqref="IE7:IG458">
    <cfRule type="expression" dxfId="110" priority="129" stopIfTrue="1">
      <formula>IE$2=1</formula>
    </cfRule>
    <cfRule type="expression" dxfId="109" priority="130" stopIfTrue="1">
      <formula>IE$1=7</formula>
    </cfRule>
    <cfRule type="expression" dxfId="108" priority="131" stopIfTrue="1">
      <formula>IE$1=1</formula>
    </cfRule>
  </conditionalFormatting>
  <conditionalFormatting sqref="HY7:ID458">
    <cfRule type="expression" dxfId="107" priority="138" stopIfTrue="1">
      <formula>HY$2=1</formula>
    </cfRule>
    <cfRule type="expression" dxfId="106" priority="139" stopIfTrue="1">
      <formula>HY$1=7</formula>
    </cfRule>
    <cfRule type="expression" dxfId="105" priority="140" stopIfTrue="1">
      <formula>HY$1=1</formula>
    </cfRule>
  </conditionalFormatting>
  <conditionalFormatting sqref="DS6">
    <cfRule type="expression" dxfId="104" priority="114" stopIfTrue="1">
      <formula>DS$2=1</formula>
    </cfRule>
    <cfRule type="expression" dxfId="103" priority="115" stopIfTrue="1">
      <formula>DS$1=7</formula>
    </cfRule>
    <cfRule type="expression" dxfId="102" priority="116" stopIfTrue="1">
      <formula>DS$1=1</formula>
    </cfRule>
  </conditionalFormatting>
  <conditionalFormatting sqref="DS7:DS458">
    <cfRule type="expression" dxfId="101" priority="111" stopIfTrue="1">
      <formula>DS$2=1</formula>
    </cfRule>
    <cfRule type="expression" dxfId="100" priority="112" stopIfTrue="1">
      <formula>DS$1=7</formula>
    </cfRule>
    <cfRule type="expression" dxfId="99" priority="113" stopIfTrue="1">
      <formula>DS$1=1</formula>
    </cfRule>
  </conditionalFormatting>
  <conditionalFormatting sqref="IU6:LC6 IU7:KG458">
    <cfRule type="expression" dxfId="98" priority="108" stopIfTrue="1">
      <formula>IU$2=1</formula>
    </cfRule>
    <cfRule type="expression" dxfId="97" priority="109" stopIfTrue="1">
      <formula>IU$1=7</formula>
    </cfRule>
    <cfRule type="expression" dxfId="96" priority="110" stopIfTrue="1">
      <formula>IU$1=1</formula>
    </cfRule>
  </conditionalFormatting>
  <conditionalFormatting sqref="KQ7:LC458">
    <cfRule type="expression" dxfId="95" priority="99" stopIfTrue="1">
      <formula>KQ$2=1</formula>
    </cfRule>
    <cfRule type="expression" dxfId="94" priority="100" stopIfTrue="1">
      <formula>KQ$1=7</formula>
    </cfRule>
    <cfRule type="expression" dxfId="93" priority="101" stopIfTrue="1">
      <formula>KQ$1=1</formula>
    </cfRule>
  </conditionalFormatting>
  <conditionalFormatting sqref="KN7:KP458">
    <cfRule type="expression" dxfId="92" priority="102" stopIfTrue="1">
      <formula>KN$2=1</formula>
    </cfRule>
    <cfRule type="expression" dxfId="91" priority="103" stopIfTrue="1">
      <formula>KN$1=7</formula>
    </cfRule>
    <cfRule type="expression" dxfId="90" priority="104" stopIfTrue="1">
      <formula>KN$1=1</formula>
    </cfRule>
  </conditionalFormatting>
  <conditionalFormatting sqref="KH7:KM458">
    <cfRule type="expression" dxfId="89" priority="105" stopIfTrue="1">
      <formula>KH$2=1</formula>
    </cfRule>
    <cfRule type="expression" dxfId="88" priority="106" stopIfTrue="1">
      <formula>KH$1=7</formula>
    </cfRule>
    <cfRule type="expression" dxfId="87" priority="107" stopIfTrue="1">
      <formula>KH$1=1</formula>
    </cfRule>
  </conditionalFormatting>
  <conditionalFormatting sqref="LD6:NL6 LD7:MP458">
    <cfRule type="expression" dxfId="86" priority="96" stopIfTrue="1">
      <formula>LD$2=1</formula>
    </cfRule>
    <cfRule type="expression" dxfId="85" priority="97" stopIfTrue="1">
      <formula>LD$1=7</formula>
    </cfRule>
    <cfRule type="expression" dxfId="84" priority="98" stopIfTrue="1">
      <formula>LD$1=1</formula>
    </cfRule>
  </conditionalFormatting>
  <conditionalFormatting sqref="MZ7:NL458">
    <cfRule type="expression" dxfId="83" priority="87" stopIfTrue="1">
      <formula>MZ$2=1</formula>
    </cfRule>
    <cfRule type="expression" dxfId="82" priority="88" stopIfTrue="1">
      <formula>MZ$1=7</formula>
    </cfRule>
    <cfRule type="expression" dxfId="81" priority="89" stopIfTrue="1">
      <formula>MZ$1=1</formula>
    </cfRule>
  </conditionalFormatting>
  <conditionalFormatting sqref="MW7:MY458">
    <cfRule type="expression" dxfId="80" priority="90" stopIfTrue="1">
      <formula>MW$2=1</formula>
    </cfRule>
    <cfRule type="expression" dxfId="79" priority="91" stopIfTrue="1">
      <formula>MW$1=7</formula>
    </cfRule>
    <cfRule type="expression" dxfId="78" priority="92" stopIfTrue="1">
      <formula>MW$1=1</formula>
    </cfRule>
  </conditionalFormatting>
  <conditionalFormatting sqref="MQ7:MV458">
    <cfRule type="expression" dxfId="77" priority="93" stopIfTrue="1">
      <formula>MQ$2=1</formula>
    </cfRule>
    <cfRule type="expression" dxfId="76" priority="94" stopIfTrue="1">
      <formula>MQ$1=7</formula>
    </cfRule>
    <cfRule type="expression" dxfId="75" priority="95" stopIfTrue="1">
      <formula>MQ$1=1</formula>
    </cfRule>
  </conditionalFormatting>
  <conditionalFormatting sqref="NM6">
    <cfRule type="expression" dxfId="74" priority="84" stopIfTrue="1">
      <formula>NM$2=1</formula>
    </cfRule>
    <cfRule type="expression" dxfId="73" priority="85" stopIfTrue="1">
      <formula>NM$1=7</formula>
    </cfRule>
    <cfRule type="expression" dxfId="72" priority="86" stopIfTrue="1">
      <formula>NM$1=1</formula>
    </cfRule>
  </conditionalFormatting>
  <conditionalFormatting sqref="NM7:NM458">
    <cfRule type="expression" dxfId="71" priority="81" stopIfTrue="1">
      <formula>NM$2=1</formula>
    </cfRule>
    <cfRule type="expression" dxfId="70" priority="82" stopIfTrue="1">
      <formula>NM$1=7</formula>
    </cfRule>
    <cfRule type="expression" dxfId="69" priority="83" stopIfTrue="1">
      <formula>NM$1=1</formula>
    </cfRule>
  </conditionalFormatting>
  <conditionalFormatting sqref="N5">
    <cfRule type="expression" dxfId="68" priority="71">
      <formula>ISEVEN(MONTH(N5))=TRUE</formula>
    </cfRule>
    <cfRule type="expression" dxfId="67" priority="72">
      <formula>ISEVEN(MONTH(N5))=FALSE</formula>
    </cfRule>
  </conditionalFormatting>
  <conditionalFormatting sqref="M5:NN5">
    <cfRule type="expression" dxfId="66" priority="69">
      <formula>ISEVEN(MONTH(M5))=TRUE</formula>
    </cfRule>
    <cfRule type="expression" dxfId="65" priority="70">
      <formula>ISEVEN(MONTH(M5))=FALSE</formula>
    </cfRule>
  </conditionalFormatting>
  <conditionalFormatting sqref="B19:B208 B218:B458">
    <cfRule type="expression" dxfId="64" priority="60">
      <formula>B19=""</formula>
    </cfRule>
    <cfRule type="expression" dxfId="63" priority="61">
      <formula>B19=B18</formula>
    </cfRule>
    <cfRule type="expression" dxfId="62" priority="62">
      <formula>B19&lt;&gt;B18</formula>
    </cfRule>
  </conditionalFormatting>
  <conditionalFormatting sqref="B9:B208">
    <cfRule type="expression" dxfId="61" priority="50">
      <formula>RIGHT(B9)="9"</formula>
    </cfRule>
    <cfRule type="expression" dxfId="60" priority="51">
      <formula>RIGHT(B9)="8"</formula>
    </cfRule>
    <cfRule type="expression" dxfId="59" priority="52">
      <formula>RIGHT(B9)="7"</formula>
    </cfRule>
    <cfRule type="expression" dxfId="58" priority="53">
      <formula>RIGHT(B9)="6"</formula>
    </cfRule>
    <cfRule type="expression" dxfId="57" priority="54">
      <formula>RIGHT(B9)="5"</formula>
    </cfRule>
    <cfRule type="expression" dxfId="56" priority="55">
      <formula>RIGHT(B9)="4"</formula>
    </cfRule>
    <cfRule type="expression" dxfId="55" priority="56">
      <formula>RIGHT(B9)="3"</formula>
    </cfRule>
    <cfRule type="expression" dxfId="54" priority="57">
      <formula>RIGHT(B9)="2"</formula>
    </cfRule>
    <cfRule type="expression" dxfId="53" priority="58">
      <formula>RIGHT(B9)="1"</formula>
    </cfRule>
    <cfRule type="expression" dxfId="52" priority="59">
      <formula>RIGHT(B9)="0"</formula>
    </cfRule>
  </conditionalFormatting>
  <conditionalFormatting sqref="B218:B458">
    <cfRule type="expression" dxfId="51" priority="40">
      <formula>RIGHT(B218)="9"</formula>
    </cfRule>
    <cfRule type="expression" dxfId="50" priority="41">
      <formula>RIGHT(B218)="8"</formula>
    </cfRule>
    <cfRule type="expression" dxfId="49" priority="42">
      <formula>RIGHT(B218)="7"</formula>
    </cfRule>
    <cfRule type="expression" dxfId="48" priority="43">
      <formula>RIGHT(B218)="6"</formula>
    </cfRule>
    <cfRule type="expression" dxfId="47" priority="44">
      <formula>RIGHT(B218)="5"</formula>
    </cfRule>
    <cfRule type="expression" dxfId="46" priority="45">
      <formula>RIGHT(B218)="4"</formula>
    </cfRule>
    <cfRule type="expression" dxfId="45" priority="46">
      <formula>RIGHT(B218)="3"</formula>
    </cfRule>
    <cfRule type="expression" dxfId="44" priority="47">
      <formula>RIGHT(B218)="2"</formula>
    </cfRule>
    <cfRule type="expression" dxfId="43" priority="48">
      <formula>RIGHT(B218)="1"</formula>
    </cfRule>
    <cfRule type="expression" dxfId="42" priority="49">
      <formula>RIGHT(B218)="0"</formula>
    </cfRule>
  </conditionalFormatting>
  <conditionalFormatting sqref="EJ122">
    <cfRule type="expression" dxfId="41" priority="176" stopIfTrue="1">
      <formula>EI$2=1</formula>
    </cfRule>
    <cfRule type="expression" dxfId="40" priority="177" stopIfTrue="1">
      <formula>EI$1=7</formula>
    </cfRule>
    <cfRule type="expression" dxfId="39" priority="178" stopIfTrue="1">
      <formula>EI$1=1</formula>
    </cfRule>
  </conditionalFormatting>
  <conditionalFormatting sqref="B209:B213">
    <cfRule type="expression" dxfId="38" priority="37">
      <formula>B209=""</formula>
    </cfRule>
    <cfRule type="expression" dxfId="37" priority="38">
      <formula>B209=B208</formula>
    </cfRule>
    <cfRule type="expression" dxfId="36" priority="39">
      <formula>B209&lt;&gt;B208</formula>
    </cfRule>
  </conditionalFormatting>
  <conditionalFormatting sqref="B209:B213">
    <cfRule type="expression" dxfId="35" priority="27">
      <formula>RIGHT(B209)="9"</formula>
    </cfRule>
    <cfRule type="expression" dxfId="34" priority="28">
      <formula>RIGHT(B209)="8"</formula>
    </cfRule>
    <cfRule type="expression" dxfId="33" priority="29">
      <formula>RIGHT(B209)="7"</formula>
    </cfRule>
    <cfRule type="expression" dxfId="32" priority="30">
      <formula>RIGHT(B209)="6"</formula>
    </cfRule>
    <cfRule type="expression" dxfId="31" priority="31">
      <formula>RIGHT(B209)="5"</formula>
    </cfRule>
    <cfRule type="expression" dxfId="30" priority="32">
      <formula>RIGHT(B209)="4"</formula>
    </cfRule>
    <cfRule type="expression" dxfId="29" priority="33">
      <formula>RIGHT(B209)="3"</formula>
    </cfRule>
    <cfRule type="expression" dxfId="28" priority="34">
      <formula>RIGHT(B209)="2"</formula>
    </cfRule>
    <cfRule type="expression" dxfId="27" priority="35">
      <formula>RIGHT(B209)="1"</formula>
    </cfRule>
    <cfRule type="expression" dxfId="26" priority="36">
      <formula>RIGHT(B209)="0"</formula>
    </cfRule>
  </conditionalFormatting>
  <conditionalFormatting sqref="B214">
    <cfRule type="expression" dxfId="25" priority="24">
      <formula>B214=""</formula>
    </cfRule>
    <cfRule type="expression" dxfId="24" priority="25">
      <formula>B214=B213</formula>
    </cfRule>
    <cfRule type="expression" dxfId="23" priority="26">
      <formula>B214&lt;&gt;B213</formula>
    </cfRule>
  </conditionalFormatting>
  <conditionalFormatting sqref="B214">
    <cfRule type="expression" dxfId="22" priority="14">
      <formula>RIGHT(B214)="9"</formula>
    </cfRule>
    <cfRule type="expression" dxfId="21" priority="15">
      <formula>RIGHT(B214)="8"</formula>
    </cfRule>
    <cfRule type="expression" dxfId="20" priority="16">
      <formula>RIGHT(B214)="7"</formula>
    </cfRule>
    <cfRule type="expression" dxfId="19" priority="17">
      <formula>RIGHT(B214)="6"</formula>
    </cfRule>
    <cfRule type="expression" dxfId="18" priority="18">
      <formula>RIGHT(B214)="5"</formula>
    </cfRule>
    <cfRule type="expression" dxfId="17" priority="19">
      <formula>RIGHT(B214)="4"</formula>
    </cfRule>
    <cfRule type="expression" dxfId="16" priority="20">
      <formula>RIGHT(B214)="3"</formula>
    </cfRule>
    <cfRule type="expression" dxfId="15" priority="21">
      <formula>RIGHT(B214)="2"</formula>
    </cfRule>
    <cfRule type="expression" dxfId="14" priority="22">
      <formula>RIGHT(B214)="1"</formula>
    </cfRule>
    <cfRule type="expression" dxfId="13" priority="23">
      <formula>RIGHT(B214)="0"</formula>
    </cfRule>
  </conditionalFormatting>
  <conditionalFormatting sqref="B215:B217">
    <cfRule type="expression" dxfId="12" priority="11">
      <formula>B215=""</formula>
    </cfRule>
    <cfRule type="expression" dxfId="11" priority="12">
      <formula>B215=B214</formula>
    </cfRule>
    <cfRule type="expression" dxfId="10" priority="13">
      <formula>B215&lt;&gt;B214</formula>
    </cfRule>
  </conditionalFormatting>
  <conditionalFormatting sqref="B215:B217">
    <cfRule type="expression" dxfId="9" priority="1">
      <formula>RIGHT(B215)="9"</formula>
    </cfRule>
    <cfRule type="expression" dxfId="8" priority="2">
      <formula>RIGHT(B215)="8"</formula>
    </cfRule>
    <cfRule type="expression" dxfId="7" priority="3">
      <formula>RIGHT(B215)="7"</formula>
    </cfRule>
    <cfRule type="expression" dxfId="6" priority="4">
      <formula>RIGHT(B215)="6"</formula>
    </cfRule>
    <cfRule type="expression" dxfId="5" priority="5">
      <formula>RIGHT(B215)="5"</formula>
    </cfRule>
    <cfRule type="expression" dxfId="4" priority="6">
      <formula>RIGHT(B215)="4"</formula>
    </cfRule>
    <cfRule type="expression" dxfId="3" priority="7">
      <formula>RIGHT(B215)="3"</formula>
    </cfRule>
    <cfRule type="expression" dxfId="2" priority="8">
      <formula>RIGHT(B215)="2"</formula>
    </cfRule>
    <cfRule type="expression" dxfId="1" priority="9">
      <formula>RIGHT(B215)="1"</formula>
    </cfRule>
    <cfRule type="expression" dxfId="0" priority="10">
      <formula>RIGHT(B215)="0"</formula>
    </cfRule>
  </conditionalFormatting>
  <dataValidations count="3">
    <dataValidation type="list" errorStyle="warning" allowBlank="1" showInputMessage="1" showErrorMessage="1" errorTitle="こらこら。" sqref="D9:D458">
      <formula1>$AO$3:$AW$3</formula1>
    </dataValidation>
    <dataValidation type="list" errorStyle="warning" allowBlank="1" showInputMessage="1" showErrorMessage="1" errorTitle="だめだめ。" sqref="E9:E458">
      <formula1>$F$3:$AL$3</formula1>
    </dataValidation>
    <dataValidation type="list" errorStyle="warning" allowBlank="1" showInputMessage="1" showErrorMessage="1" errorTitle="だめだめ。" sqref="F9:F458">
      <formula1>$A$4:$N$4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/>
  </sheetViews>
  <sheetFormatPr defaultColWidth="9" defaultRowHeight="13.2"/>
  <cols>
    <col min="1" max="1" width="9" style="21"/>
    <col min="2" max="2" width="15.6640625" style="21" bestFit="1" customWidth="1"/>
    <col min="3" max="3" width="8.6640625" style="21" customWidth="1"/>
    <col min="4" max="4" width="13" style="74" bestFit="1" customWidth="1"/>
    <col min="5" max="5" width="11.88671875" style="74" customWidth="1"/>
    <col min="6" max="6" width="5.77734375" style="21" customWidth="1"/>
    <col min="7" max="7" width="4.21875" style="21" bestFit="1" customWidth="1"/>
    <col min="8" max="8" width="18.88671875" style="21" bestFit="1" customWidth="1"/>
    <col min="9" max="9" width="9.6640625" style="111" customWidth="1"/>
    <col min="10" max="16384" width="9" style="21"/>
  </cols>
  <sheetData>
    <row r="1" spans="2:10" s="118" customFormat="1" ht="17.100000000000001" customHeight="1">
      <c r="D1" s="120">
        <f>MAX(インフル!B:B)</f>
        <v>45173</v>
      </c>
      <c r="E1" s="117"/>
      <c r="F1" s="117"/>
      <c r="G1" s="117"/>
      <c r="H1" s="117"/>
      <c r="I1" s="119"/>
    </row>
    <row r="2" spans="2:10" ht="17.100000000000001" customHeight="1"/>
    <row r="3" spans="2:10" ht="17.100000000000001" customHeight="1" thickBot="1">
      <c r="B3" s="34" t="s">
        <v>118</v>
      </c>
      <c r="D3" s="58"/>
      <c r="E3" s="58"/>
      <c r="G3" s="34" t="s">
        <v>119</v>
      </c>
    </row>
    <row r="4" spans="2:10" ht="17.100000000000001" customHeight="1" thickBot="1">
      <c r="B4" s="22" t="s">
        <v>65</v>
      </c>
      <c r="C4" s="24" t="s">
        <v>19</v>
      </c>
      <c r="D4" s="67" t="s">
        <v>62</v>
      </c>
      <c r="E4" s="59" t="s">
        <v>68</v>
      </c>
      <c r="G4" s="22" t="s">
        <v>66</v>
      </c>
      <c r="H4" s="23" t="s">
        <v>63</v>
      </c>
      <c r="I4" s="112" t="s">
        <v>19</v>
      </c>
    </row>
    <row r="5" spans="2:10" ht="17.100000000000001" customHeight="1" thickBot="1">
      <c r="B5" s="51" t="s">
        <v>22</v>
      </c>
      <c r="C5" s="72">
        <f>COUNTIF(インフル!E:E, B5)</f>
        <v>84</v>
      </c>
      <c r="D5" s="68" t="s">
        <v>52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123</v>
      </c>
      <c r="J5" s="37"/>
    </row>
    <row r="6" spans="2:10" ht="17.100000000000001" customHeight="1" thickTop="1">
      <c r="B6" s="39" t="s">
        <v>23</v>
      </c>
      <c r="C6" s="30">
        <f>COUNTIF(インフル!E:E, B6)</f>
        <v>3</v>
      </c>
      <c r="D6" s="69" t="s">
        <v>53</v>
      </c>
      <c r="E6" s="61" t="s">
        <v>64</v>
      </c>
      <c r="G6" s="26">
        <v>2</v>
      </c>
      <c r="H6" s="47" t="s">
        <v>13</v>
      </c>
      <c r="I6" s="114">
        <f>COUNTIF(インフル!D:D, H6)</f>
        <v>50</v>
      </c>
      <c r="J6" s="37"/>
    </row>
    <row r="7" spans="2:10" ht="17.100000000000001" customHeight="1">
      <c r="B7" s="40" t="s">
        <v>24</v>
      </c>
      <c r="C7" s="31">
        <f>COUNTIF(インフル!E:E, B7)</f>
        <v>4</v>
      </c>
      <c r="D7" s="69" t="s">
        <v>64</v>
      </c>
      <c r="E7" s="61" t="s">
        <v>64</v>
      </c>
      <c r="G7" s="26">
        <v>3</v>
      </c>
      <c r="H7" s="47" t="s">
        <v>11</v>
      </c>
      <c r="I7" s="114">
        <f>COUNTIF(インフル!D:D, H7)</f>
        <v>29</v>
      </c>
      <c r="J7" s="37"/>
    </row>
    <row r="8" spans="2:10" ht="17.100000000000001" customHeight="1">
      <c r="B8" s="40" t="s">
        <v>25</v>
      </c>
      <c r="C8" s="31">
        <f>COUNTIF(インフル!E:E, B8)</f>
        <v>1</v>
      </c>
      <c r="D8" s="69" t="s">
        <v>64</v>
      </c>
      <c r="E8" s="61" t="s">
        <v>64</v>
      </c>
      <c r="G8" s="26">
        <v>4</v>
      </c>
      <c r="H8" s="47" t="s">
        <v>14</v>
      </c>
      <c r="I8" s="114">
        <f>COUNTIF(インフル!D:D, H8)</f>
        <v>13</v>
      </c>
      <c r="J8" s="37"/>
    </row>
    <row r="9" spans="2:10" ht="17.100000000000001" customHeight="1">
      <c r="B9" s="40" t="s">
        <v>26</v>
      </c>
      <c r="C9" s="31">
        <f>COUNTIF(インフル!E:E, B9)</f>
        <v>1</v>
      </c>
      <c r="D9" s="69" t="s">
        <v>64</v>
      </c>
      <c r="E9" s="61" t="s">
        <v>64</v>
      </c>
      <c r="G9" s="26">
        <v>5</v>
      </c>
      <c r="H9" s="47" t="s">
        <v>15</v>
      </c>
      <c r="I9" s="114">
        <f>COUNTIF(インフル!D:D, H9)</f>
        <v>5</v>
      </c>
      <c r="J9" s="37"/>
    </row>
    <row r="10" spans="2:10" ht="17.100000000000001" customHeight="1">
      <c r="B10" s="40" t="s">
        <v>100</v>
      </c>
      <c r="C10" s="31">
        <f>COUNTIF(インフル!E:E, B10)</f>
        <v>15</v>
      </c>
      <c r="D10" s="69" t="s">
        <v>64</v>
      </c>
      <c r="E10" s="61" t="s">
        <v>64</v>
      </c>
      <c r="G10" s="26">
        <v>6</v>
      </c>
      <c r="H10" s="47" t="s">
        <v>9</v>
      </c>
      <c r="I10" s="114">
        <f>COUNTIF(インフル!D:D, H10)</f>
        <v>11</v>
      </c>
      <c r="J10" s="37"/>
    </row>
    <row r="11" spans="2:10" ht="17.100000000000001" customHeight="1">
      <c r="B11" s="40" t="s">
        <v>27</v>
      </c>
      <c r="C11" s="31">
        <f>COUNTIF(インフル!E:E, B11)</f>
        <v>9</v>
      </c>
      <c r="D11" s="69" t="s">
        <v>64</v>
      </c>
      <c r="E11" s="61" t="s">
        <v>64</v>
      </c>
      <c r="G11" s="26">
        <v>7</v>
      </c>
      <c r="H11" s="47" t="s">
        <v>16</v>
      </c>
      <c r="I11" s="114">
        <f>COUNTIF(インフル!D:D, H11)</f>
        <v>9</v>
      </c>
      <c r="J11" s="37"/>
    </row>
    <row r="12" spans="2:10" ht="17.100000000000001" customHeight="1" thickBot="1">
      <c r="B12" s="52" t="s">
        <v>28</v>
      </c>
      <c r="C12" s="73">
        <f>COUNTIF(インフル!E:E, B12)</f>
        <v>6</v>
      </c>
      <c r="D12" s="70" t="s">
        <v>64</v>
      </c>
      <c r="E12" s="62" t="s">
        <v>64</v>
      </c>
      <c r="G12" s="26">
        <v>8</v>
      </c>
      <c r="H12" s="47" t="s">
        <v>8</v>
      </c>
      <c r="I12" s="114">
        <f>COUNTIF(インフル!D:D, H12)</f>
        <v>11</v>
      </c>
      <c r="J12" s="37"/>
    </row>
    <row r="13" spans="2:10" ht="17.100000000000001" customHeight="1" thickTop="1" thickBot="1">
      <c r="B13" s="39" t="s">
        <v>29</v>
      </c>
      <c r="C13" s="30">
        <f>COUNTIF(インフル!E:E, B13)</f>
        <v>14</v>
      </c>
      <c r="D13" s="69" t="s">
        <v>54</v>
      </c>
      <c r="E13" s="63" t="s">
        <v>13</v>
      </c>
      <c r="G13" s="27">
        <v>9</v>
      </c>
      <c r="H13" s="48" t="s">
        <v>17</v>
      </c>
      <c r="I13" s="115">
        <f>COUNTIF(インフル!D:D, H13)</f>
        <v>12</v>
      </c>
      <c r="J13" s="37"/>
    </row>
    <row r="14" spans="2:10" ht="17.100000000000001" customHeight="1" thickBot="1">
      <c r="B14" s="40" t="s">
        <v>30</v>
      </c>
      <c r="C14" s="31">
        <f>COUNTIF(インフル!E:E, B14)</f>
        <v>12</v>
      </c>
      <c r="D14" s="69" t="s">
        <v>64</v>
      </c>
      <c r="E14" s="64" t="s">
        <v>64</v>
      </c>
      <c r="G14" s="28" t="s">
        <v>20</v>
      </c>
      <c r="H14" s="29" t="str">
        <f>COUNTIF(I5:I13,"&lt;&gt;0") &amp;"医療圏"</f>
        <v>9医療圏</v>
      </c>
      <c r="I14" s="116">
        <f>SUM(I5:I13)</f>
        <v>263</v>
      </c>
      <c r="J14" s="37"/>
    </row>
    <row r="15" spans="2:10" ht="17.100000000000001" customHeight="1">
      <c r="B15" s="40" t="s">
        <v>31</v>
      </c>
      <c r="C15" s="31">
        <f>COUNTIF(インフル!E:E, B15)</f>
        <v>23</v>
      </c>
      <c r="D15" s="69" t="s">
        <v>64</v>
      </c>
      <c r="E15" s="64" t="s">
        <v>64</v>
      </c>
      <c r="J15" s="37"/>
    </row>
    <row r="16" spans="2:10" ht="17.100000000000001" customHeight="1" thickBot="1">
      <c r="B16" s="52" t="s">
        <v>32</v>
      </c>
      <c r="C16" s="73">
        <f>COUNTIF(インフル!E:E, B16)</f>
        <v>1</v>
      </c>
      <c r="D16" s="70" t="s">
        <v>64</v>
      </c>
      <c r="E16" s="62" t="s">
        <v>64</v>
      </c>
      <c r="J16" s="37"/>
    </row>
    <row r="17" spans="2:10" ht="17.100000000000001" customHeight="1" thickTop="1" thickBot="1">
      <c r="B17" s="39" t="s">
        <v>33</v>
      </c>
      <c r="C17" s="30">
        <f>COUNTIF(インフル!E:E, B17)</f>
        <v>24</v>
      </c>
      <c r="D17" s="69" t="s">
        <v>55</v>
      </c>
      <c r="E17" s="63" t="s">
        <v>11</v>
      </c>
      <c r="G17" s="34" t="s">
        <v>120</v>
      </c>
      <c r="J17" s="37"/>
    </row>
    <row r="18" spans="2:10" ht="17.100000000000001" customHeight="1" thickBot="1">
      <c r="B18" s="52" t="s">
        <v>79</v>
      </c>
      <c r="C18" s="73">
        <f>COUNTIF(インフル!E:E, B18)</f>
        <v>5</v>
      </c>
      <c r="D18" s="70" t="s">
        <v>64</v>
      </c>
      <c r="E18" s="62" t="s">
        <v>64</v>
      </c>
      <c r="G18" s="22" t="s">
        <v>99</v>
      </c>
      <c r="H18" s="23" t="s">
        <v>21</v>
      </c>
      <c r="I18" s="112" t="s">
        <v>19</v>
      </c>
      <c r="J18" s="37"/>
    </row>
    <row r="19" spans="2:10" ht="17.100000000000001" customHeight="1" thickTop="1">
      <c r="B19" s="39" t="s">
        <v>34</v>
      </c>
      <c r="C19" s="30">
        <f>COUNTIF(インフル!E:E, B19)</f>
        <v>11</v>
      </c>
      <c r="D19" s="69" t="s">
        <v>56</v>
      </c>
      <c r="E19" s="63" t="s">
        <v>14</v>
      </c>
      <c r="G19" s="25">
        <v>1</v>
      </c>
      <c r="H19" s="46" t="s">
        <v>39</v>
      </c>
      <c r="I19" s="113">
        <f>COUNTIF(インフル!$F$9:$F$65536, "*" &amp; H19 &amp; "*")</f>
        <v>11</v>
      </c>
      <c r="J19" s="37"/>
    </row>
    <row r="20" spans="2:10" ht="17.100000000000001" customHeight="1" thickBot="1">
      <c r="B20" s="122" t="s">
        <v>35</v>
      </c>
      <c r="C20" s="73">
        <f>COUNTIF(インフル!E:E, B20)</f>
        <v>2</v>
      </c>
      <c r="D20" s="70" t="s">
        <v>64</v>
      </c>
      <c r="E20" s="62" t="s">
        <v>64</v>
      </c>
      <c r="G20" s="26">
        <v>2</v>
      </c>
      <c r="H20" s="47" t="s">
        <v>41</v>
      </c>
      <c r="I20" s="114">
        <f>COUNTIF(インフル!$F$9:$F$65536, "*" &amp; H20 &amp; "*")</f>
        <v>12</v>
      </c>
      <c r="J20" s="37"/>
    </row>
    <row r="21" spans="2:10" ht="17.100000000000001" customHeight="1" thickTop="1">
      <c r="B21" s="39" t="s">
        <v>80</v>
      </c>
      <c r="C21" s="30">
        <f>COUNTIF(インフル!E:E, B21)</f>
        <v>3</v>
      </c>
      <c r="D21" s="69" t="s">
        <v>57</v>
      </c>
      <c r="E21" s="63" t="s">
        <v>15</v>
      </c>
      <c r="G21" s="25">
        <v>3</v>
      </c>
      <c r="H21" s="47" t="s">
        <v>98</v>
      </c>
      <c r="I21" s="114">
        <f>COUNTIF(インフル!$F$9:$F$65536, "*" &amp; H21 &amp; "*")</f>
        <v>24</v>
      </c>
      <c r="J21" s="37"/>
    </row>
    <row r="22" spans="2:10" ht="17.100000000000001" customHeight="1">
      <c r="B22" s="40" t="s">
        <v>81</v>
      </c>
      <c r="C22" s="31">
        <f>COUNTIF(インフル!E:E, B22)</f>
        <v>1</v>
      </c>
      <c r="D22" s="69" t="s">
        <v>64</v>
      </c>
      <c r="E22" s="64" t="s">
        <v>64</v>
      </c>
      <c r="G22" s="26">
        <v>4</v>
      </c>
      <c r="H22" s="47" t="s">
        <v>42</v>
      </c>
      <c r="I22" s="114">
        <f>COUNTIF(インフル!$F$9:$F$65536, "*" &amp; H22 &amp; "*")</f>
        <v>142</v>
      </c>
      <c r="J22" s="37"/>
    </row>
    <row r="23" spans="2:10" ht="17.100000000000001" customHeight="1" thickBot="1">
      <c r="B23" s="52" t="s">
        <v>82</v>
      </c>
      <c r="C23" s="73">
        <f>COUNTIF(インフル!E:E, B23)</f>
        <v>1</v>
      </c>
      <c r="D23" s="70" t="s">
        <v>64</v>
      </c>
      <c r="E23" s="62" t="s">
        <v>64</v>
      </c>
      <c r="G23" s="25">
        <v>5</v>
      </c>
      <c r="H23" s="47" t="s">
        <v>43</v>
      </c>
      <c r="I23" s="114">
        <f>COUNTIF(インフル!$F$9:$F$65536, "*" &amp; H23 &amp; "*")</f>
        <v>57</v>
      </c>
      <c r="J23" s="37"/>
    </row>
    <row r="24" spans="2:10" ht="17.100000000000001" customHeight="1" thickTop="1">
      <c r="B24" s="39" t="s">
        <v>83</v>
      </c>
      <c r="C24" s="30">
        <f>COUNTIF(インフル!E:E, B24)</f>
        <v>11</v>
      </c>
      <c r="D24" s="69" t="s">
        <v>58</v>
      </c>
      <c r="E24" s="63" t="s">
        <v>9</v>
      </c>
      <c r="G24" s="26">
        <v>6</v>
      </c>
      <c r="H24" s="47" t="s">
        <v>103</v>
      </c>
      <c r="I24" s="114">
        <f>COUNTIF(インフル!$F$9:$F$65536, "*" &amp; H24 &amp; "*")</f>
        <v>0</v>
      </c>
      <c r="J24" s="37"/>
    </row>
    <row r="25" spans="2:10" ht="17.100000000000001" customHeight="1" thickBot="1">
      <c r="B25" s="52" t="s">
        <v>84</v>
      </c>
      <c r="C25" s="73">
        <f>COUNTIF(インフル!E:E, B25)</f>
        <v>0</v>
      </c>
      <c r="D25" s="70" t="s">
        <v>64</v>
      </c>
      <c r="E25" s="62" t="s">
        <v>64</v>
      </c>
      <c r="G25" s="25">
        <v>7</v>
      </c>
      <c r="H25" s="47" t="s">
        <v>44</v>
      </c>
      <c r="I25" s="114">
        <f>COUNTIF(インフル!$F$9:$F$65536, "*" &amp; H25 &amp; "*")</f>
        <v>12</v>
      </c>
      <c r="J25" s="37"/>
    </row>
    <row r="26" spans="2:10" ht="17.100000000000001" customHeight="1" thickTop="1">
      <c r="B26" s="39" t="s">
        <v>85</v>
      </c>
      <c r="C26" s="30">
        <f>COUNTIF(インフル!E:E, B26)</f>
        <v>8</v>
      </c>
      <c r="D26" s="69" t="s">
        <v>59</v>
      </c>
      <c r="E26" s="63" t="s">
        <v>16</v>
      </c>
      <c r="G26" s="26">
        <v>8</v>
      </c>
      <c r="H26" s="47" t="s">
        <v>45</v>
      </c>
      <c r="I26" s="114">
        <f>COUNTIF(インフル!$F$9:$F$65536, "*" &amp; H26 &amp; "*")</f>
        <v>1</v>
      </c>
      <c r="J26" s="37"/>
    </row>
    <row r="27" spans="2:10" ht="17.100000000000001" customHeight="1">
      <c r="B27" s="40" t="s">
        <v>86</v>
      </c>
      <c r="C27" s="31">
        <f>COUNTIF(インフル!E:E, B27)</f>
        <v>0</v>
      </c>
      <c r="D27" s="69" t="s">
        <v>64</v>
      </c>
      <c r="E27" s="64" t="s">
        <v>64</v>
      </c>
      <c r="G27" s="25">
        <v>9</v>
      </c>
      <c r="H27" s="47" t="s">
        <v>46</v>
      </c>
      <c r="I27" s="114">
        <f>COUNTIF(インフル!$F$9:$F$65536, "*" &amp; H27 &amp; "*")</f>
        <v>1</v>
      </c>
      <c r="J27" s="37"/>
    </row>
    <row r="28" spans="2:10" ht="17.100000000000001" customHeight="1">
      <c r="B28" s="40" t="s">
        <v>87</v>
      </c>
      <c r="C28" s="31">
        <f>COUNTIF(インフル!E:E, B28)</f>
        <v>0</v>
      </c>
      <c r="D28" s="69" t="s">
        <v>64</v>
      </c>
      <c r="E28" s="64" t="s">
        <v>64</v>
      </c>
      <c r="G28" s="26">
        <v>10</v>
      </c>
      <c r="H28" s="47" t="s">
        <v>47</v>
      </c>
      <c r="I28" s="114">
        <f>COUNTIF(インフル!$F$9:$F$65536, "*" &amp; H28 &amp; "*")</f>
        <v>0</v>
      </c>
      <c r="J28" s="37"/>
    </row>
    <row r="29" spans="2:10" ht="17.100000000000001" customHeight="1" thickBot="1">
      <c r="B29" s="52" t="s">
        <v>88</v>
      </c>
      <c r="C29" s="73">
        <f>COUNTIF(インフル!E:E, B29)</f>
        <v>1</v>
      </c>
      <c r="D29" s="70" t="s">
        <v>64</v>
      </c>
      <c r="E29" s="62" t="s">
        <v>64</v>
      </c>
      <c r="G29" s="25">
        <v>11</v>
      </c>
      <c r="H29" s="47" t="s">
        <v>48</v>
      </c>
      <c r="I29" s="114">
        <f>COUNTIF(インフル!$F$9:$F$65536, "*" &amp; H29 &amp; "*")</f>
        <v>0</v>
      </c>
      <c r="J29" s="37"/>
    </row>
    <row r="30" spans="2:10" ht="17.100000000000001" customHeight="1" thickTop="1">
      <c r="B30" s="39" t="s">
        <v>89</v>
      </c>
      <c r="C30" s="30">
        <f>COUNTIF(インフル!E:E, B30)</f>
        <v>3</v>
      </c>
      <c r="D30" s="69" t="s">
        <v>60</v>
      </c>
      <c r="E30" s="63" t="s">
        <v>8</v>
      </c>
      <c r="G30" s="26">
        <v>12</v>
      </c>
      <c r="H30" s="47" t="s">
        <v>49</v>
      </c>
      <c r="I30" s="114">
        <f>COUNTIF(インフル!$F$9:$F$65536, "*" &amp; H30 &amp; "*")</f>
        <v>0</v>
      </c>
      <c r="J30" s="37"/>
    </row>
    <row r="31" spans="2:10" ht="17.100000000000001" customHeight="1">
      <c r="B31" s="40" t="s">
        <v>90</v>
      </c>
      <c r="C31" s="31">
        <f>COUNTIF(インフル!E:E, B31)</f>
        <v>1</v>
      </c>
      <c r="D31" s="69" t="s">
        <v>64</v>
      </c>
      <c r="E31" s="64" t="s">
        <v>64</v>
      </c>
      <c r="G31" s="25">
        <v>13</v>
      </c>
      <c r="H31" s="47" t="s">
        <v>50</v>
      </c>
      <c r="I31" s="114">
        <f>COUNTIF(インフル!$F$9:$F$65536, "*" &amp; H31 &amp; "*")</f>
        <v>2</v>
      </c>
      <c r="J31" s="37"/>
    </row>
    <row r="32" spans="2:10" ht="17.100000000000001" customHeight="1" thickBot="1">
      <c r="B32" s="40" t="s">
        <v>91</v>
      </c>
      <c r="C32" s="31">
        <f>COUNTIF(インフル!E:E, B32)</f>
        <v>7</v>
      </c>
      <c r="D32" s="69" t="s">
        <v>64</v>
      </c>
      <c r="E32" s="64" t="s">
        <v>64</v>
      </c>
      <c r="G32" s="27">
        <v>14</v>
      </c>
      <c r="H32" s="48" t="s">
        <v>51</v>
      </c>
      <c r="I32" s="115">
        <f>COUNTIF(インフル!$F$9:$F$65536, "*" &amp; H32 &amp; "*")</f>
        <v>1</v>
      </c>
      <c r="J32" s="37"/>
    </row>
    <row r="33" spans="2:10" ht="17.100000000000001" customHeight="1" thickBot="1">
      <c r="B33" s="52" t="s">
        <v>92</v>
      </c>
      <c r="C33" s="73">
        <f>COUNTIF(インフル!E:E, B33)</f>
        <v>0</v>
      </c>
      <c r="D33" s="70" t="s">
        <v>64</v>
      </c>
      <c r="E33" s="62" t="s">
        <v>64</v>
      </c>
      <c r="G33" s="45" t="s">
        <v>20</v>
      </c>
      <c r="H33" s="35"/>
      <c r="I33" s="116">
        <f>SUM(I19:I32)</f>
        <v>263</v>
      </c>
      <c r="J33" s="37"/>
    </row>
    <row r="34" spans="2:10" ht="17.100000000000001" customHeight="1" thickTop="1">
      <c r="B34" s="39" t="s">
        <v>93</v>
      </c>
      <c r="C34" s="30">
        <f>COUNTIF(インフル!E:E, B34)</f>
        <v>8</v>
      </c>
      <c r="D34" s="69" t="s">
        <v>61</v>
      </c>
      <c r="E34" s="63" t="s">
        <v>17</v>
      </c>
      <c r="J34" s="37"/>
    </row>
    <row r="35" spans="2:10" ht="17.100000000000001" customHeight="1">
      <c r="B35" s="40" t="s">
        <v>94</v>
      </c>
      <c r="C35" s="31">
        <f>COUNTIF(インフル!E:E, B35)</f>
        <v>0</v>
      </c>
      <c r="D35" s="69" t="s">
        <v>64</v>
      </c>
      <c r="E35" s="64" t="s">
        <v>64</v>
      </c>
      <c r="J35" s="37"/>
    </row>
    <row r="36" spans="2:10" ht="17.100000000000001" customHeight="1" thickBot="1">
      <c r="B36" s="40" t="s">
        <v>95</v>
      </c>
      <c r="C36" s="31">
        <f>COUNTIF(インフル!E:E, B36)</f>
        <v>2</v>
      </c>
      <c r="D36" s="69" t="s">
        <v>64</v>
      </c>
      <c r="E36" s="64" t="s">
        <v>64</v>
      </c>
      <c r="G36" s="34" t="s">
        <v>78</v>
      </c>
      <c r="J36" s="37"/>
    </row>
    <row r="37" spans="2:10" ht="17.100000000000001" customHeight="1" thickBot="1">
      <c r="B37" s="50" t="s">
        <v>96</v>
      </c>
      <c r="C37" s="32">
        <f>COUNTIF(インフル!E:E, B37)</f>
        <v>2</v>
      </c>
      <c r="D37" s="71" t="s">
        <v>64</v>
      </c>
      <c r="E37" s="65" t="s">
        <v>64</v>
      </c>
      <c r="G37" s="22" t="s">
        <v>99</v>
      </c>
      <c r="H37" s="23" t="s">
        <v>21</v>
      </c>
      <c r="I37" s="112" t="s">
        <v>19</v>
      </c>
      <c r="J37" s="37"/>
    </row>
    <row r="38" spans="2:10" ht="17.100000000000001" customHeight="1" thickBot="1">
      <c r="B38" s="38" t="str">
        <f>"計 "&amp;COUNTIF(C5:C37,"&lt;&gt;0") &amp;"市町村"</f>
        <v>計 28市町村</v>
      </c>
      <c r="C38" s="33">
        <f>SUM(C5:C37)</f>
        <v>263</v>
      </c>
      <c r="D38" s="66"/>
      <c r="E38" s="66"/>
      <c r="G38" s="25">
        <v>1</v>
      </c>
      <c r="H38" s="46" t="s">
        <v>77</v>
      </c>
      <c r="I38" s="109">
        <f>COUNT(インフル!J9:J65536)-COUNTIF(インフル!J9:J65536,0)</f>
        <v>21</v>
      </c>
      <c r="J38" s="37"/>
    </row>
    <row r="39" spans="2:10" ht="17.100000000000001" customHeight="1">
      <c r="G39" s="26">
        <v>2</v>
      </c>
      <c r="H39" s="47" t="s">
        <v>3</v>
      </c>
      <c r="I39" s="109">
        <f>COUNT(インフル!K9:K65536)-COUNTIF(インフル!K9:K65536,0)</f>
        <v>128</v>
      </c>
    </row>
    <row r="40" spans="2:10" ht="17.100000000000001" customHeight="1" thickBot="1">
      <c r="G40" s="27">
        <v>3</v>
      </c>
      <c r="H40" s="48" t="s">
        <v>4</v>
      </c>
      <c r="I40" s="110">
        <f>COUNT(インフル!L9:L65536)-COUNTIF(インフル!L9:L65536,0)</f>
        <v>162</v>
      </c>
    </row>
  </sheetData>
  <sheetProtection sheet="1" objects="1" scenarios="1"/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"/>
  <sheetViews>
    <sheetView zoomScale="85" zoomScaleNormal="85" workbookViewId="0">
      <selection activeCell="L8" sqref="L8"/>
    </sheetView>
  </sheetViews>
  <sheetFormatPr defaultColWidth="10.6640625" defaultRowHeight="13.2"/>
  <cols>
    <col min="8" max="8" width="12.21875" bestFit="1" customWidth="1"/>
    <col min="11" max="11" width="10.77734375" bestFit="1" customWidth="1"/>
    <col min="12" max="12" width="11.6640625" bestFit="1" customWidth="1"/>
    <col min="21" max="36" width="10.77734375" bestFit="1" customWidth="1"/>
    <col min="37" max="37" width="11.6640625" bestFit="1" customWidth="1"/>
  </cols>
  <sheetData>
    <row r="1" spans="1:71" s="158" customFormat="1">
      <c r="A1" s="164">
        <v>44503</v>
      </c>
      <c r="B1" s="164">
        <v>44523</v>
      </c>
      <c r="C1" s="164">
        <v>44558</v>
      </c>
      <c r="D1" s="164">
        <v>44559</v>
      </c>
      <c r="E1" s="164">
        <v>44560</v>
      </c>
      <c r="F1" s="164">
        <v>44561</v>
      </c>
      <c r="G1" s="164">
        <v>44562</v>
      </c>
      <c r="H1" s="164">
        <v>44563</v>
      </c>
      <c r="I1" s="164">
        <v>44564</v>
      </c>
      <c r="J1" s="164">
        <v>44565</v>
      </c>
      <c r="K1" s="169">
        <v>44868</v>
      </c>
      <c r="L1" s="169">
        <v>44888</v>
      </c>
      <c r="M1" s="164">
        <v>44923</v>
      </c>
      <c r="N1" s="164">
        <v>44924</v>
      </c>
      <c r="O1" s="164">
        <v>44925</v>
      </c>
      <c r="P1" s="164">
        <v>44926</v>
      </c>
      <c r="Q1" s="164">
        <v>44927</v>
      </c>
      <c r="R1" s="164">
        <v>44928</v>
      </c>
      <c r="S1" s="164">
        <v>44929</v>
      </c>
      <c r="T1" s="164">
        <v>44930</v>
      </c>
      <c r="U1" s="169">
        <v>44927</v>
      </c>
      <c r="V1" s="169">
        <v>44928</v>
      </c>
      <c r="W1" s="169">
        <v>44935</v>
      </c>
      <c r="X1" s="169">
        <v>44968</v>
      </c>
      <c r="Y1" s="169">
        <v>44980</v>
      </c>
      <c r="Z1" s="169">
        <v>45006</v>
      </c>
      <c r="AA1" s="169">
        <v>45045</v>
      </c>
      <c r="AB1" s="169">
        <v>45049</v>
      </c>
      <c r="AC1" s="169">
        <v>45050</v>
      </c>
      <c r="AD1" s="169">
        <v>45051</v>
      </c>
      <c r="AE1" s="169">
        <v>45124</v>
      </c>
      <c r="AF1" s="169">
        <v>45149</v>
      </c>
      <c r="AG1" s="169">
        <v>45187</v>
      </c>
      <c r="AH1" s="169">
        <v>45192</v>
      </c>
      <c r="AI1" s="169">
        <v>45208</v>
      </c>
      <c r="AJ1" s="169">
        <v>45233</v>
      </c>
      <c r="AK1" s="169">
        <v>45253</v>
      </c>
    </row>
    <row r="2" spans="1:71" s="158" customFormat="1">
      <c r="A2" s="170" t="s">
        <v>113</v>
      </c>
      <c r="B2" s="170" t="s">
        <v>114</v>
      </c>
      <c r="C2" s="170" t="s">
        <v>125</v>
      </c>
      <c r="D2" s="170" t="s">
        <v>123</v>
      </c>
      <c r="E2" s="170" t="s">
        <v>123</v>
      </c>
      <c r="F2" s="170" t="s">
        <v>123</v>
      </c>
      <c r="G2" s="170" t="s">
        <v>123</v>
      </c>
      <c r="H2" s="170" t="s">
        <v>123</v>
      </c>
      <c r="I2" s="170" t="s">
        <v>123</v>
      </c>
      <c r="J2" s="170" t="s">
        <v>124</v>
      </c>
      <c r="K2" s="171" t="s">
        <v>113</v>
      </c>
      <c r="L2" s="171" t="s">
        <v>114</v>
      </c>
      <c r="M2" s="170" t="s">
        <v>125</v>
      </c>
      <c r="N2" s="170" t="s">
        <v>123</v>
      </c>
      <c r="O2" s="170" t="s">
        <v>123</v>
      </c>
      <c r="P2" s="170" t="s">
        <v>123</v>
      </c>
      <c r="Q2" s="170" t="s">
        <v>123</v>
      </c>
      <c r="R2" s="170" t="s">
        <v>123</v>
      </c>
      <c r="S2" s="170" t="s">
        <v>123</v>
      </c>
      <c r="T2" s="170" t="s">
        <v>124</v>
      </c>
      <c r="U2" s="171" t="s">
        <v>121</v>
      </c>
      <c r="V2" s="171" t="s">
        <v>126</v>
      </c>
      <c r="W2" s="171" t="s">
        <v>122</v>
      </c>
      <c r="X2" s="171" t="s">
        <v>116</v>
      </c>
      <c r="Y2" s="171" t="s">
        <v>115</v>
      </c>
      <c r="Z2" s="171" t="s">
        <v>117</v>
      </c>
      <c r="AA2" s="171" t="s">
        <v>106</v>
      </c>
      <c r="AB2" s="171" t="s">
        <v>107</v>
      </c>
      <c r="AC2" s="171" t="s">
        <v>108</v>
      </c>
      <c r="AD2" s="171" t="s">
        <v>109</v>
      </c>
      <c r="AE2" s="171" t="s">
        <v>110</v>
      </c>
      <c r="AF2" s="171" t="s">
        <v>127</v>
      </c>
      <c r="AG2" s="171" t="s">
        <v>111</v>
      </c>
      <c r="AH2" s="171" t="s">
        <v>112</v>
      </c>
      <c r="AI2" s="171" t="s">
        <v>128</v>
      </c>
      <c r="AJ2" s="171" t="s">
        <v>113</v>
      </c>
      <c r="AK2" s="171" t="s">
        <v>114</v>
      </c>
    </row>
    <row r="3" spans="1:71">
      <c r="A3" s="123"/>
      <c r="B3" s="123"/>
      <c r="C3" s="123"/>
      <c r="D3" s="123"/>
      <c r="M3" s="127"/>
      <c r="N3" s="127"/>
      <c r="P3" s="127"/>
      <c r="Q3" s="127"/>
      <c r="R3" s="127"/>
      <c r="AM3" s="127"/>
      <c r="AN3" s="127"/>
      <c r="AO3" s="127"/>
    </row>
    <row r="4" spans="1:71">
      <c r="A4" s="125" t="s">
        <v>101</v>
      </c>
      <c r="B4" s="123"/>
      <c r="C4" s="123"/>
      <c r="D4" s="123"/>
    </row>
    <row r="5" spans="1:71" s="124" customFormat="1">
      <c r="A5" s="123" t="s">
        <v>102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</row>
    <row r="6" spans="1:71">
      <c r="A6" s="123"/>
      <c r="B6" s="123"/>
      <c r="C6" s="123"/>
      <c r="D6" s="123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9"/>
      <c r="AQ6" s="129"/>
      <c r="AR6" s="129"/>
      <c r="AS6" s="129"/>
      <c r="AT6" s="129"/>
      <c r="AU6" s="130"/>
      <c r="AV6" s="130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>
      <c r="A7" s="123"/>
      <c r="B7" s="123"/>
      <c r="C7" s="123"/>
      <c r="D7" s="123"/>
      <c r="I7" t="s">
        <v>130</v>
      </c>
      <c r="L7" t="s">
        <v>131</v>
      </c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1">
      <c r="A8" s="123"/>
      <c r="B8" s="123"/>
      <c r="C8" s="123"/>
      <c r="D8" s="123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9" spans="1:71" s="158" customFormat="1">
      <c r="A9" s="157"/>
      <c r="B9" s="157"/>
      <c r="C9" s="157"/>
      <c r="D9" s="157"/>
      <c r="E9" s="157"/>
      <c r="F9" s="157"/>
      <c r="G9" s="157"/>
      <c r="H9" s="157"/>
      <c r="I9" s="172" t="s">
        <v>129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</row>
    <row r="10" spans="1:71" s="158" customFormat="1">
      <c r="A10" s="159"/>
      <c r="B10" s="159"/>
      <c r="C10" s="159"/>
      <c r="D10" s="159"/>
      <c r="E10" s="159"/>
      <c r="F10" s="159"/>
      <c r="G10" s="159"/>
      <c r="H10" s="160"/>
      <c r="I10" s="160"/>
      <c r="J10" s="160"/>
      <c r="K10" s="161"/>
      <c r="L10" s="161"/>
      <c r="M10" s="159"/>
      <c r="N10" s="161"/>
      <c r="O10" s="161"/>
      <c r="P10" s="161"/>
      <c r="Q10" s="161"/>
      <c r="R10" s="161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60"/>
      <c r="AK10" s="161"/>
      <c r="AL10" s="161"/>
      <c r="AM10" s="161"/>
      <c r="AN10" s="159"/>
      <c r="AO10" s="159"/>
      <c r="AP10" s="159"/>
      <c r="AQ10" s="161"/>
    </row>
    <row r="11" spans="1:71" s="158" customFormat="1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6"/>
      <c r="L11" s="166"/>
      <c r="M11" s="164"/>
      <c r="N11" s="164"/>
      <c r="O11" s="164"/>
      <c r="P11" s="164"/>
      <c r="Q11" s="164"/>
      <c r="R11" s="164"/>
      <c r="S11" s="164"/>
      <c r="T11" s="164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</row>
    <row r="12" spans="1:71" s="158" customForma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7"/>
      <c r="L12" s="167"/>
      <c r="M12" s="165"/>
      <c r="N12" s="165"/>
      <c r="O12" s="165"/>
      <c r="P12" s="165"/>
      <c r="Q12" s="165"/>
      <c r="R12" s="165"/>
      <c r="S12" s="165"/>
      <c r="T12" s="165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</row>
    <row r="13" spans="1:71">
      <c r="E13" s="162"/>
      <c r="F13" s="162"/>
      <c r="G13" s="157"/>
      <c r="H13" s="163"/>
    </row>
    <row r="14" spans="1:71">
      <c r="E14" s="162"/>
      <c r="F14" s="162"/>
      <c r="G14" s="157"/>
      <c r="H14" s="163"/>
    </row>
    <row r="15" spans="1:71">
      <c r="A15" s="128"/>
      <c r="E15" s="162"/>
      <c r="F15" s="162"/>
      <c r="G15" s="157"/>
      <c r="H15" s="163"/>
      <c r="K15" s="165"/>
    </row>
    <row r="16" spans="1:71">
      <c r="A16" s="128"/>
      <c r="E16" s="162"/>
      <c r="F16" s="162"/>
      <c r="G16" s="157"/>
      <c r="H16" s="163"/>
    </row>
    <row r="17" spans="1:20">
      <c r="A17" s="128"/>
      <c r="E17" s="162"/>
      <c r="F17" s="162"/>
      <c r="G17" s="157"/>
      <c r="H17" s="163"/>
    </row>
    <row r="18" spans="1:20">
      <c r="A18" s="128"/>
      <c r="E18" s="162"/>
      <c r="F18" s="162"/>
      <c r="G18" s="157"/>
      <c r="H18" s="163"/>
      <c r="M18" s="168"/>
      <c r="N18" s="168"/>
      <c r="O18" s="168"/>
      <c r="P18" s="168"/>
      <c r="Q18" s="168"/>
      <c r="R18" s="168"/>
      <c r="S18" s="168"/>
      <c r="T18" s="168"/>
    </row>
    <row r="21" spans="1:20">
      <c r="A21" s="128"/>
      <c r="E21" s="162"/>
      <c r="F21" s="162"/>
      <c r="G21" s="157"/>
      <c r="H21" s="163"/>
    </row>
    <row r="22" spans="1:20">
      <c r="A22" s="128"/>
      <c r="E22" s="162"/>
      <c r="F22" s="162"/>
      <c r="G22" s="157"/>
      <c r="H22" s="163"/>
    </row>
    <row r="23" spans="1:20">
      <c r="A23" s="128"/>
      <c r="E23" s="162"/>
      <c r="F23" s="162"/>
      <c r="G23" s="157"/>
      <c r="H23" s="163"/>
    </row>
    <row r="24" spans="1:20">
      <c r="A24" s="128"/>
      <c r="E24" s="162"/>
      <c r="F24" s="162"/>
      <c r="G24" s="157"/>
      <c r="H24" s="163"/>
    </row>
    <row r="25" spans="1:20">
      <c r="A25" s="128"/>
      <c r="E25" s="162"/>
      <c r="F25" s="162"/>
      <c r="G25" s="157"/>
      <c r="H25" s="163"/>
    </row>
    <row r="26" spans="1:20">
      <c r="A26" s="128"/>
      <c r="E26" s="162"/>
      <c r="F26" s="162"/>
      <c r="G26" s="157"/>
      <c r="H26" s="163"/>
    </row>
    <row r="27" spans="1:20">
      <c r="A27" s="128"/>
      <c r="E27" s="162"/>
      <c r="F27" s="162"/>
      <c r="G27" s="157"/>
      <c r="H27" s="163"/>
    </row>
    <row r="28" spans="1:20">
      <c r="A28" s="128"/>
      <c r="E28" s="162"/>
      <c r="F28" s="162"/>
      <c r="G28" s="157"/>
      <c r="H28" s="163"/>
    </row>
    <row r="29" spans="1:20">
      <c r="A29" s="128"/>
      <c r="E29" s="162"/>
      <c r="F29" s="162"/>
      <c r="G29" s="157"/>
      <c r="H29" s="163"/>
    </row>
    <row r="30" spans="1:20">
      <c r="A30" s="128"/>
      <c r="E30" s="160"/>
      <c r="F30" s="160"/>
      <c r="G30" s="157"/>
      <c r="H30" s="163"/>
    </row>
    <row r="31" spans="1:20">
      <c r="A31" s="128"/>
      <c r="G31" s="157"/>
      <c r="H31" s="163"/>
    </row>
    <row r="32" spans="1:20">
      <c r="A32" s="128"/>
      <c r="G32" s="157"/>
      <c r="H32" s="163"/>
    </row>
    <row r="33" spans="1:8">
      <c r="A33" s="128"/>
      <c r="G33" s="157"/>
      <c r="H33" s="163"/>
    </row>
    <row r="34" spans="1:8">
      <c r="A34" s="128"/>
      <c r="G34" s="157"/>
      <c r="H34" s="163"/>
    </row>
    <row r="35" spans="1:8">
      <c r="A35" s="128"/>
      <c r="G35" s="157"/>
      <c r="H35" s="163"/>
    </row>
    <row r="36" spans="1:8">
      <c r="A36" s="128"/>
      <c r="G36" s="157"/>
      <c r="H36" s="163"/>
    </row>
    <row r="37" spans="1:8">
      <c r="A37" s="128"/>
      <c r="G37" s="157"/>
      <c r="H37" s="163"/>
    </row>
    <row r="38" spans="1:8">
      <c r="A38" s="128"/>
    </row>
    <row r="39" spans="1:8">
      <c r="A39" s="128"/>
    </row>
    <row r="40" spans="1:8">
      <c r="A40" s="128"/>
    </row>
    <row r="41" spans="1:8">
      <c r="A41" s="128"/>
    </row>
    <row r="42" spans="1:8">
      <c r="A42" s="128"/>
    </row>
    <row r="43" spans="1:8">
      <c r="A43" s="128"/>
    </row>
    <row r="44" spans="1:8">
      <c r="A44" s="128"/>
    </row>
    <row r="45" spans="1:8">
      <c r="A45" s="128"/>
    </row>
    <row r="46" spans="1:8">
      <c r="A46" s="128"/>
    </row>
    <row r="47" spans="1:8">
      <c r="A47" s="128"/>
    </row>
    <row r="48" spans="1:8">
      <c r="A48" s="128"/>
    </row>
    <row r="49" spans="1:1">
      <c r="A49" s="128"/>
    </row>
    <row r="50" spans="1:1">
      <c r="A50" s="128"/>
    </row>
  </sheetData>
  <phoneticPr fontId="2"/>
  <hyperlinks>
    <hyperlink ref="I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インフル</vt:lpstr>
      <vt:lpstr>集計</vt:lpstr>
      <vt:lpstr>祝祭日設定</vt:lpstr>
      <vt:lpstr>集計!Print_Area</vt:lpstr>
      <vt:lpstr>インフル!Print_Titles</vt:lpstr>
    </vt:vector>
  </TitlesOfParts>
  <Company>@pref.iwate.jp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V2_11”xlsx”</dc:subject>
  <dc:creator>y.ono</dc:creator>
  <cp:keywords>2022-23</cp:keywords>
  <dc:description>221102データ更新 コロナに負けるな！( ｀ー´)ノ
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100562</cp:lastModifiedBy>
  <cp:lastPrinted>2023-06-05T05:54:11Z</cp:lastPrinted>
  <dcterms:created xsi:type="dcterms:W3CDTF">2009-09-04T14:27:46Z</dcterms:created>
  <dcterms:modified xsi:type="dcterms:W3CDTF">2023-09-04T05:57:16Z</dcterms:modified>
</cp:coreProperties>
</file>