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R05作業用\R5指導主事会（６月）\工業科調査様式\"/>
    </mc:Choice>
  </mc:AlternateContent>
  <bookViews>
    <workbookView xWindow="0" yWindow="0" windowWidth="18000" windowHeight="24435" tabRatio="740"/>
  </bookViews>
  <sheets>
    <sheet name="様式２－４（全日制）" sheetId="4" r:id="rId1"/>
    <sheet name="様式２－４（定時制）" sheetId="6" r:id="rId2"/>
    <sheet name="様式２－５（全日制）" sheetId="7" r:id="rId3"/>
    <sheet name="様式２－５（定時制）" sheetId="8" r:id="rId4"/>
  </sheets>
  <definedNames>
    <definedName name="_xlnm.Print_Area" localSheetId="0">'様式２－４（全日制）'!$A$1:$BC$47</definedName>
    <definedName name="_xlnm.Print_Area" localSheetId="1">'様式２－４（定時制）'!$A$1:$BE$47</definedName>
    <definedName name="_xlnm.Print_Area" localSheetId="2">'様式２－５（全日制）'!$A$1:$CE$43</definedName>
    <definedName name="_xlnm.Print_Area" localSheetId="3">'様式２－５（定時制）'!$A$1:$CF$43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C26" i="4" l="1"/>
  <c r="AC26" i="4"/>
  <c r="R72" i="4"/>
  <c r="R24" i="4"/>
  <c r="S14" i="6"/>
  <c r="T72" i="6"/>
  <c r="S26" i="6"/>
  <c r="T24" i="6"/>
  <c r="BE26" i="6"/>
  <c r="BE74" i="6"/>
  <c r="Q26" i="4"/>
  <c r="K26" i="4"/>
  <c r="R66" i="7"/>
  <c r="R66" i="8"/>
  <c r="R22" i="8"/>
  <c r="BC74" i="4"/>
  <c r="AC74" i="4"/>
  <c r="Q74" i="4"/>
  <c r="K63" i="4"/>
  <c r="K74" i="4"/>
  <c r="R22" i="7"/>
  <c r="BD72" i="6"/>
  <c r="AE74" i="6"/>
  <c r="S74" i="6"/>
  <c r="M74" i="6"/>
  <c r="AE26" i="6"/>
  <c r="M26" i="6"/>
  <c r="BB72" i="4"/>
  <c r="AC17" i="4"/>
  <c r="Q17" i="4"/>
  <c r="BC17" i="4" s="1"/>
  <c r="P17" i="4"/>
  <c r="K17" i="4"/>
  <c r="F24" i="6"/>
  <c r="AE17" i="6"/>
  <c r="S17" i="6"/>
  <c r="R17" i="6"/>
  <c r="M17" i="6"/>
  <c r="AC14" i="4"/>
  <c r="K14" i="4"/>
  <c r="BD24" i="6"/>
  <c r="BB24" i="4"/>
  <c r="AD72" i="6"/>
  <c r="AC72" i="6"/>
  <c r="AB72" i="6"/>
  <c r="AA72" i="6"/>
  <c r="Z72" i="6"/>
  <c r="Y72" i="6"/>
  <c r="X72" i="6"/>
  <c r="W72" i="6"/>
  <c r="V72" i="6"/>
  <c r="U72" i="6"/>
  <c r="AD24" i="6"/>
  <c r="AC24" i="6"/>
  <c r="AB24" i="6"/>
  <c r="AA24" i="6"/>
  <c r="Z24" i="6"/>
  <c r="Y24" i="6"/>
  <c r="X24" i="6"/>
  <c r="W24" i="6"/>
  <c r="V24" i="6"/>
  <c r="S25" i="6"/>
  <c r="U24" i="6"/>
  <c r="W72" i="4"/>
  <c r="T72" i="4"/>
  <c r="W24" i="4"/>
  <c r="T24" i="4"/>
  <c r="BC72" i="6"/>
  <c r="BB72" i="6"/>
  <c r="BA72" i="6"/>
  <c r="AW72" i="6"/>
  <c r="AV72" i="6"/>
  <c r="AU72" i="6"/>
  <c r="BC24" i="6"/>
  <c r="BB24" i="6"/>
  <c r="BA24" i="6"/>
  <c r="AW24" i="6"/>
  <c r="AV24" i="6"/>
  <c r="AU24" i="6"/>
  <c r="BA72" i="4"/>
  <c r="AZ72" i="4"/>
  <c r="AY72" i="4"/>
  <c r="BA24" i="4"/>
  <c r="AZ24" i="4"/>
  <c r="AY24" i="4"/>
  <c r="AU72" i="4"/>
  <c r="AT72" i="4"/>
  <c r="AS72" i="4"/>
  <c r="AU24" i="4"/>
  <c r="AT24" i="4"/>
  <c r="AS24" i="4"/>
  <c r="AE23" i="6"/>
  <c r="AE22" i="6"/>
  <c r="AE21" i="6"/>
  <c r="AE20" i="6"/>
  <c r="AE19" i="6"/>
  <c r="AE18" i="6"/>
  <c r="AE16" i="6"/>
  <c r="AE15" i="6"/>
  <c r="AE14" i="6"/>
  <c r="AE71" i="6"/>
  <c r="AE70" i="6"/>
  <c r="AE69" i="6"/>
  <c r="AE68" i="6"/>
  <c r="AE67" i="6"/>
  <c r="AC23" i="4"/>
  <c r="AC22" i="4"/>
  <c r="AC21" i="4"/>
  <c r="AC20" i="4"/>
  <c r="AC19" i="4"/>
  <c r="AC18" i="4"/>
  <c r="AC16" i="4"/>
  <c r="AC15" i="4"/>
  <c r="AC71" i="4"/>
  <c r="AC70" i="4"/>
  <c r="AC69" i="4"/>
  <c r="AC68" i="4"/>
  <c r="AC67" i="4"/>
  <c r="H42" i="8"/>
  <c r="H41" i="8"/>
  <c r="H40" i="8"/>
  <c r="H39" i="8"/>
  <c r="H38" i="8"/>
  <c r="H37" i="8"/>
  <c r="H36" i="8"/>
  <c r="H35" i="8"/>
  <c r="H34" i="8"/>
  <c r="G42" i="7"/>
  <c r="G41" i="7"/>
  <c r="G40" i="7"/>
  <c r="G39" i="7"/>
  <c r="G38" i="7"/>
  <c r="G37" i="7"/>
  <c r="G36" i="7"/>
  <c r="G35" i="7"/>
  <c r="G34" i="7"/>
  <c r="H46" i="6"/>
  <c r="H45" i="6"/>
  <c r="H44" i="6"/>
  <c r="H43" i="6"/>
  <c r="H42" i="6"/>
  <c r="H41" i="6"/>
  <c r="H40" i="6"/>
  <c r="H39" i="6"/>
  <c r="H38" i="6"/>
  <c r="G46" i="4"/>
  <c r="G45" i="4"/>
  <c r="G44" i="4"/>
  <c r="G43" i="4"/>
  <c r="G42" i="4"/>
  <c r="G41" i="4"/>
  <c r="G40" i="4"/>
  <c r="G39" i="4"/>
  <c r="G38" i="4"/>
  <c r="P71" i="4"/>
  <c r="P70" i="4"/>
  <c r="P67" i="4"/>
  <c r="P66" i="4"/>
  <c r="P65" i="4"/>
  <c r="P64" i="4"/>
  <c r="P63" i="4"/>
  <c r="P23" i="4"/>
  <c r="P22" i="4"/>
  <c r="P21" i="4"/>
  <c r="P20" i="4"/>
  <c r="P19" i="4"/>
  <c r="P18" i="4"/>
  <c r="P16" i="4"/>
  <c r="P15" i="4"/>
  <c r="P14" i="4"/>
  <c r="G29" i="4"/>
  <c r="G30" i="4"/>
  <c r="G31" i="4"/>
  <c r="G32" i="4"/>
  <c r="G33" i="4"/>
  <c r="G34" i="4"/>
  <c r="G35" i="4"/>
  <c r="G36" i="4"/>
  <c r="G37" i="4"/>
  <c r="AC66" i="4"/>
  <c r="AC65" i="4"/>
  <c r="AC64" i="4"/>
  <c r="AC63" i="4"/>
  <c r="AC72" i="4" s="1"/>
  <c r="Q22" i="4"/>
  <c r="K22" i="4"/>
  <c r="E24" i="4"/>
  <c r="E72" i="4"/>
  <c r="AV72" i="4"/>
  <c r="AW72" i="4"/>
  <c r="AX72" i="4"/>
  <c r="AF72" i="4"/>
  <c r="AL72" i="4"/>
  <c r="AR72" i="4"/>
  <c r="AE72" i="4"/>
  <c r="AK72" i="4"/>
  <c r="AQ72" i="4"/>
  <c r="AD72" i="4"/>
  <c r="AJ72" i="4"/>
  <c r="AP72" i="4"/>
  <c r="AO72" i="4"/>
  <c r="AN72" i="4"/>
  <c r="AM72" i="4"/>
  <c r="AI72" i="4"/>
  <c r="AH72" i="4"/>
  <c r="AG72" i="4"/>
  <c r="AB72" i="4"/>
  <c r="Y72" i="4"/>
  <c r="X72" i="4"/>
  <c r="V72" i="4"/>
  <c r="U72" i="4"/>
  <c r="S72" i="4"/>
  <c r="Q63" i="4"/>
  <c r="O72" i="4"/>
  <c r="N72" i="4"/>
  <c r="M72" i="4"/>
  <c r="L72" i="4"/>
  <c r="K64" i="4"/>
  <c r="K65" i="4"/>
  <c r="K66" i="4"/>
  <c r="K67" i="4"/>
  <c r="K68" i="4"/>
  <c r="K69" i="4"/>
  <c r="K70" i="4"/>
  <c r="K71" i="4"/>
  <c r="J72" i="4"/>
  <c r="I72" i="4"/>
  <c r="H72" i="4"/>
  <c r="K73" i="4" s="1"/>
  <c r="G72" i="4"/>
  <c r="AB24" i="4"/>
  <c r="AI24" i="4"/>
  <c r="AH24" i="4"/>
  <c r="AG24" i="4"/>
  <c r="AO24" i="4"/>
  <c r="AN24" i="4"/>
  <c r="AM24" i="4"/>
  <c r="AV24" i="4"/>
  <c r="AW24" i="4"/>
  <c r="AX24" i="4"/>
  <c r="Q14" i="4"/>
  <c r="G24" i="4"/>
  <c r="O24" i="4"/>
  <c r="N24" i="4"/>
  <c r="M24" i="4"/>
  <c r="L24" i="4"/>
  <c r="AD24" i="4"/>
  <c r="AC25" i="4"/>
  <c r="AJ24" i="4"/>
  <c r="AP24" i="4"/>
  <c r="AF24" i="4"/>
  <c r="AL24" i="4"/>
  <c r="AR24" i="4"/>
  <c r="AE24" i="4"/>
  <c r="AK24" i="4"/>
  <c r="AQ24" i="4"/>
  <c r="U24" i="4"/>
  <c r="X24" i="4"/>
  <c r="V24" i="4"/>
  <c r="Y24" i="4"/>
  <c r="S24" i="4"/>
  <c r="K23" i="4"/>
  <c r="K21" i="4"/>
  <c r="K20" i="4"/>
  <c r="K19" i="4"/>
  <c r="K18" i="4"/>
  <c r="K16" i="4"/>
  <c r="K15" i="4"/>
  <c r="K24" i="4" s="1"/>
  <c r="J24" i="4"/>
  <c r="I24" i="4"/>
  <c r="H24" i="4"/>
  <c r="Q64" i="4"/>
  <c r="Q65" i="4"/>
  <c r="Q66" i="4"/>
  <c r="BC66" i="4"/>
  <c r="Q15" i="4"/>
  <c r="Q16" i="4"/>
  <c r="BC16" i="4" s="1"/>
  <c r="Q18" i="4"/>
  <c r="BC18" i="4" s="1"/>
  <c r="Q19" i="4"/>
  <c r="BC19" i="4"/>
  <c r="Q20" i="4"/>
  <c r="Q21" i="4"/>
  <c r="BC21" i="4" s="1"/>
  <c r="Q23" i="4"/>
  <c r="BC23" i="4" s="1"/>
  <c r="Z24" i="4"/>
  <c r="AA24" i="4"/>
  <c r="Q67" i="4"/>
  <c r="BC67" i="4" s="1"/>
  <c r="Q68" i="4"/>
  <c r="BC68" i="4" s="1"/>
  <c r="Q69" i="4"/>
  <c r="BC69" i="4" s="1"/>
  <c r="Q70" i="4"/>
  <c r="BC70" i="4"/>
  <c r="Q71" i="4"/>
  <c r="BC71" i="4" s="1"/>
  <c r="Z72" i="4"/>
  <c r="AA72" i="4"/>
  <c r="G3" i="6"/>
  <c r="D3" i="6"/>
  <c r="R71" i="6"/>
  <c r="R70" i="6"/>
  <c r="R69" i="6"/>
  <c r="R68" i="6"/>
  <c r="R67" i="6"/>
  <c r="R66" i="6"/>
  <c r="R65" i="6"/>
  <c r="R64" i="6"/>
  <c r="R63" i="6"/>
  <c r="R23" i="6"/>
  <c r="R22" i="6"/>
  <c r="R21" i="6"/>
  <c r="R20" i="6"/>
  <c r="R19" i="6"/>
  <c r="R18" i="6"/>
  <c r="R16" i="6"/>
  <c r="R15" i="6"/>
  <c r="R14" i="6"/>
  <c r="M63" i="6"/>
  <c r="M64" i="6"/>
  <c r="M65" i="6"/>
  <c r="M66" i="6"/>
  <c r="H29" i="6"/>
  <c r="H30" i="6"/>
  <c r="H31" i="6"/>
  <c r="H32" i="6"/>
  <c r="H33" i="6"/>
  <c r="H34" i="6"/>
  <c r="H35" i="6"/>
  <c r="H36" i="6"/>
  <c r="H37" i="6"/>
  <c r="AE66" i="6"/>
  <c r="AE65" i="6"/>
  <c r="AE64" i="6"/>
  <c r="AE63" i="6"/>
  <c r="AE72" i="6" s="1"/>
  <c r="S22" i="6"/>
  <c r="BE22" i="6" s="1"/>
  <c r="M22" i="6"/>
  <c r="F72" i="6"/>
  <c r="AX72" i="6"/>
  <c r="AY72" i="6"/>
  <c r="AZ72" i="6"/>
  <c r="AH72" i="6"/>
  <c r="AN72" i="6"/>
  <c r="AT72" i="6"/>
  <c r="AG72" i="6"/>
  <c r="AM72" i="6"/>
  <c r="AS72" i="6"/>
  <c r="AF72" i="6"/>
  <c r="AL72" i="6"/>
  <c r="AR72" i="6"/>
  <c r="AQ72" i="6"/>
  <c r="AP72" i="6"/>
  <c r="AO72" i="6"/>
  <c r="AK72" i="6"/>
  <c r="AJ72" i="6"/>
  <c r="AI72" i="6"/>
  <c r="S63" i="6"/>
  <c r="Q72" i="6"/>
  <c r="P72" i="6"/>
  <c r="O72" i="6"/>
  <c r="N72" i="6"/>
  <c r="M67" i="6"/>
  <c r="M68" i="6"/>
  <c r="M69" i="6"/>
  <c r="M70" i="6"/>
  <c r="M71" i="6"/>
  <c r="L72" i="6"/>
  <c r="K72" i="6"/>
  <c r="J72" i="6"/>
  <c r="I72" i="6"/>
  <c r="M73" i="6" s="1"/>
  <c r="H72" i="6"/>
  <c r="AK24" i="6"/>
  <c r="AJ24" i="6"/>
  <c r="AI24" i="6"/>
  <c r="AQ24" i="6"/>
  <c r="AP24" i="6"/>
  <c r="AO24" i="6"/>
  <c r="AX24" i="6"/>
  <c r="AY24" i="6"/>
  <c r="AZ24" i="6"/>
  <c r="H24" i="6"/>
  <c r="Q24" i="6"/>
  <c r="P24" i="6"/>
  <c r="O24" i="6"/>
  <c r="N24" i="6"/>
  <c r="AF24" i="6"/>
  <c r="AE25" i="6" s="1"/>
  <c r="AL24" i="6"/>
  <c r="AR24" i="6"/>
  <c r="AH24" i="6"/>
  <c r="AN24" i="6"/>
  <c r="AT24" i="6"/>
  <c r="AG24" i="6"/>
  <c r="AM24" i="6"/>
  <c r="AS24" i="6"/>
  <c r="M23" i="6"/>
  <c r="M21" i="6"/>
  <c r="M20" i="6"/>
  <c r="M19" i="6"/>
  <c r="M18" i="6"/>
  <c r="M16" i="6"/>
  <c r="M15" i="6"/>
  <c r="M14" i="6"/>
  <c r="L24" i="6"/>
  <c r="K24" i="6"/>
  <c r="J24" i="6"/>
  <c r="I24" i="6"/>
  <c r="M25" i="6" s="1"/>
  <c r="S64" i="6"/>
  <c r="BE64" i="6" s="1"/>
  <c r="S65" i="6"/>
  <c r="BE65" i="6" s="1"/>
  <c r="S66" i="6"/>
  <c r="BE66" i="6" s="1"/>
  <c r="S15" i="6"/>
  <c r="BE15" i="6"/>
  <c r="S16" i="6"/>
  <c r="BE16" i="6" s="1"/>
  <c r="S18" i="6"/>
  <c r="BE18" i="6" s="1"/>
  <c r="S19" i="6"/>
  <c r="BE19" i="6" s="1"/>
  <c r="S20" i="6"/>
  <c r="BE20" i="6" s="1"/>
  <c r="S21" i="6"/>
  <c r="BE21" i="6" s="1"/>
  <c r="S23" i="6"/>
  <c r="BE23" i="6" s="1"/>
  <c r="S67" i="6"/>
  <c r="BE67" i="6" s="1"/>
  <c r="S68" i="6"/>
  <c r="BE68" i="6" s="1"/>
  <c r="S69" i="6"/>
  <c r="BE69" i="6" s="1"/>
  <c r="S70" i="6"/>
  <c r="BE70" i="6"/>
  <c r="S71" i="6"/>
  <c r="BE71" i="6" s="1"/>
  <c r="F3" i="7"/>
  <c r="D3" i="7"/>
  <c r="G25" i="7"/>
  <c r="G26" i="7"/>
  <c r="G27" i="7"/>
  <c r="G28" i="7"/>
  <c r="G29" i="7"/>
  <c r="G30" i="7"/>
  <c r="G31" i="7"/>
  <c r="G32" i="7"/>
  <c r="G33" i="7"/>
  <c r="G66" i="7"/>
  <c r="G22" i="7"/>
  <c r="BN66" i="7"/>
  <c r="BM66" i="7"/>
  <c r="BL66" i="7"/>
  <c r="BK66" i="7"/>
  <c r="BJ66" i="7"/>
  <c r="BI66" i="7"/>
  <c r="BH66" i="7"/>
  <c r="BG66" i="7"/>
  <c r="BF66" i="7"/>
  <c r="BE66" i="7"/>
  <c r="BD66" i="7"/>
  <c r="BC66" i="7"/>
  <c r="BB66" i="7"/>
  <c r="BA66" i="7"/>
  <c r="AZ66" i="7"/>
  <c r="AY66" i="7"/>
  <c r="AX66" i="7"/>
  <c r="AW66" i="7"/>
  <c r="AV66" i="7"/>
  <c r="AU66" i="7"/>
  <c r="AT66" i="7"/>
  <c r="AS66" i="7"/>
  <c r="AR66" i="7"/>
  <c r="AQ66" i="7"/>
  <c r="AP66" i="7"/>
  <c r="AO66" i="7"/>
  <c r="AN66" i="7"/>
  <c r="AM66" i="7"/>
  <c r="AL66" i="7"/>
  <c r="AK66" i="7"/>
  <c r="AJ66" i="7"/>
  <c r="AI66" i="7"/>
  <c r="AH66" i="7"/>
  <c r="AG66" i="7"/>
  <c r="AF66" i="7"/>
  <c r="AE66" i="7"/>
  <c r="AD66" i="7"/>
  <c r="AC66" i="7"/>
  <c r="AB66" i="7"/>
  <c r="AA66" i="7"/>
  <c r="Z66" i="7"/>
  <c r="Y66" i="7"/>
  <c r="X66" i="7"/>
  <c r="W66" i="7"/>
  <c r="V66" i="7"/>
  <c r="U66" i="7"/>
  <c r="T66" i="7"/>
  <c r="S66" i="7"/>
  <c r="Q66" i="7"/>
  <c r="P66" i="7"/>
  <c r="O66" i="7"/>
  <c r="N66" i="7"/>
  <c r="M66" i="7"/>
  <c r="L66" i="7"/>
  <c r="K66" i="7"/>
  <c r="J66" i="7"/>
  <c r="I66" i="7"/>
  <c r="H66" i="7"/>
  <c r="E66" i="7"/>
  <c r="BN22" i="7"/>
  <c r="BM22" i="7"/>
  <c r="BL22" i="7"/>
  <c r="BK22" i="7"/>
  <c r="BJ22" i="7"/>
  <c r="BI22" i="7"/>
  <c r="BH22" i="7"/>
  <c r="BG22" i="7"/>
  <c r="BF22" i="7"/>
  <c r="BE22" i="7"/>
  <c r="BD22" i="7"/>
  <c r="BC22" i="7"/>
  <c r="BB22" i="7"/>
  <c r="BA22" i="7"/>
  <c r="AZ22" i="7"/>
  <c r="AY22" i="7"/>
  <c r="AX22" i="7"/>
  <c r="AW22" i="7"/>
  <c r="AV22" i="7"/>
  <c r="AU22" i="7"/>
  <c r="AT22" i="7"/>
  <c r="AS22" i="7"/>
  <c r="AR22" i="7"/>
  <c r="AQ22" i="7"/>
  <c r="AP22" i="7"/>
  <c r="AO22" i="7"/>
  <c r="AN22" i="7"/>
  <c r="AM22" i="7"/>
  <c r="AL22" i="7"/>
  <c r="AK22" i="7"/>
  <c r="AJ22" i="7"/>
  <c r="AI22" i="7"/>
  <c r="AH22" i="7"/>
  <c r="AG22" i="7"/>
  <c r="AF22" i="7"/>
  <c r="AE22" i="7"/>
  <c r="AD22" i="7"/>
  <c r="AC22" i="7"/>
  <c r="AB22" i="7"/>
  <c r="AA22" i="7"/>
  <c r="Z22" i="7"/>
  <c r="Y22" i="7"/>
  <c r="X22" i="7"/>
  <c r="W22" i="7"/>
  <c r="V22" i="7"/>
  <c r="U22" i="7"/>
  <c r="T22" i="7"/>
  <c r="S22" i="7"/>
  <c r="Q22" i="7"/>
  <c r="P22" i="7"/>
  <c r="O22" i="7"/>
  <c r="N22" i="7"/>
  <c r="M22" i="7"/>
  <c r="L22" i="7"/>
  <c r="K22" i="7"/>
  <c r="J22" i="7"/>
  <c r="I22" i="7"/>
  <c r="H22" i="7"/>
  <c r="G3" i="8"/>
  <c r="D3" i="8"/>
  <c r="H25" i="8"/>
  <c r="H26" i="8"/>
  <c r="H27" i="8"/>
  <c r="H28" i="8"/>
  <c r="H29" i="8"/>
  <c r="H30" i="8"/>
  <c r="H31" i="8"/>
  <c r="H32" i="8"/>
  <c r="H33" i="8"/>
  <c r="H66" i="8"/>
  <c r="H22" i="8"/>
  <c r="BO66" i="8"/>
  <c r="BN66" i="8"/>
  <c r="BM66" i="8"/>
  <c r="BL66" i="8"/>
  <c r="BK66" i="8"/>
  <c r="BJ66" i="8"/>
  <c r="BI66" i="8"/>
  <c r="BH66" i="8"/>
  <c r="BG66" i="8"/>
  <c r="BF66" i="8"/>
  <c r="BE66" i="8"/>
  <c r="BD66" i="8"/>
  <c r="BC66" i="8"/>
  <c r="BB66" i="8"/>
  <c r="BA66" i="8"/>
  <c r="AZ66" i="8"/>
  <c r="AY66" i="8"/>
  <c r="AX66" i="8"/>
  <c r="AW66" i="8"/>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S66" i="8"/>
  <c r="Q66" i="8"/>
  <c r="P66" i="8"/>
  <c r="O66" i="8"/>
  <c r="N66" i="8"/>
  <c r="M66" i="8"/>
  <c r="L66" i="8"/>
  <c r="K66" i="8"/>
  <c r="J66" i="8"/>
  <c r="I66" i="8"/>
  <c r="F66" i="8"/>
  <c r="BO22" i="8"/>
  <c r="BN22" i="8"/>
  <c r="BM22" i="8"/>
  <c r="BL22" i="8"/>
  <c r="BK22" i="8"/>
  <c r="BJ22" i="8"/>
  <c r="BI22" i="8"/>
  <c r="BH22" i="8"/>
  <c r="BG22" i="8"/>
  <c r="BF22" i="8"/>
  <c r="BE22" i="8"/>
  <c r="BD22" i="8"/>
  <c r="BC22" i="8"/>
  <c r="BB22" i="8"/>
  <c r="BA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T22" i="8"/>
  <c r="S22" i="8"/>
  <c r="Q22" i="8"/>
  <c r="P22" i="8"/>
  <c r="O22" i="8"/>
  <c r="N22" i="8"/>
  <c r="M22" i="8"/>
  <c r="L22" i="8"/>
  <c r="K22" i="8"/>
  <c r="J22" i="8"/>
  <c r="I22" i="8"/>
  <c r="BE14" i="6"/>
  <c r="AE24" i="6"/>
  <c r="BE63" i="6"/>
  <c r="Q24" i="4"/>
  <c r="Q72" i="4" l="1"/>
  <c r="BC73" i="4" s="1"/>
  <c r="Q73" i="4"/>
  <c r="BC20" i="4"/>
  <c r="BC25" i="4" s="1"/>
  <c r="K25" i="4"/>
  <c r="K72" i="4"/>
  <c r="AC73" i="4"/>
  <c r="BC65" i="4"/>
  <c r="AC24" i="4"/>
  <c r="BC24" i="4" s="1"/>
  <c r="BC15" i="4"/>
  <c r="BC64" i="4"/>
  <c r="Q25" i="4"/>
  <c r="BC14" i="4"/>
  <c r="BC63" i="4"/>
  <c r="BC22" i="4"/>
  <c r="S72" i="6"/>
  <c r="BE72" i="6" s="1"/>
  <c r="BE17" i="6"/>
  <c r="BE25" i="6" s="1"/>
  <c r="M24" i="6"/>
  <c r="AE73" i="6"/>
  <c r="S73" i="6"/>
  <c r="M72" i="6"/>
  <c r="H43" i="8"/>
  <c r="G43" i="7"/>
  <c r="BE73" i="6"/>
  <c r="BC72" i="4"/>
  <c r="S24" i="6"/>
  <c r="BE24" i="6" s="1"/>
  <c r="H47" i="6"/>
  <c r="G47" i="4"/>
</calcChain>
</file>

<file path=xl/comments1.xml><?xml version="1.0" encoding="utf-8"?>
<comments xmlns="http://schemas.openxmlformats.org/spreadsheetml/2006/main">
  <authors>
    <author>国立教育政策研究所</author>
    <author>Windows ユーザー</author>
  </authors>
  <commentList>
    <comment ref="BC10" authorId="0" shapeId="0">
      <text>
        <r>
          <rPr>
            <b/>
            <sz val="9"/>
            <color indexed="81"/>
            <rFont val="MS P ゴシック"/>
            <family val="3"/>
            <charset val="128"/>
          </rPr>
          <t>この列には、
計算式が入力されています。
変更しないでください。</t>
        </r>
      </text>
    </comment>
    <comment ref="B11" authorId="1" shapeId="0">
      <text>
        <r>
          <rPr>
            <b/>
            <sz val="9"/>
            <color indexed="81"/>
            <rFont val="ＭＳ Ｐゴシック"/>
            <family val="3"/>
            <charset val="128"/>
          </rPr>
          <t>学校ごとに番号を入力する。</t>
        </r>
      </text>
    </comment>
    <comment ref="D11" authorId="1" shapeId="0">
      <text>
        <r>
          <rPr>
            <b/>
            <sz val="9"/>
            <color indexed="81"/>
            <rFont val="ＭＳ Ｐゴシック"/>
            <family val="3"/>
            <charset val="128"/>
          </rPr>
          <t>｢あいうえお｣順に、入力する。</t>
        </r>
      </text>
    </comment>
    <comment ref="E11" authorId="1" shapeId="0">
      <text>
        <r>
          <rPr>
            <b/>
            <sz val="9"/>
            <color indexed="81"/>
            <rFont val="ＭＳ Ｐゴシック"/>
            <family val="3"/>
            <charset val="128"/>
          </rPr>
          <t>学科の区分表にある順で入力する。</t>
        </r>
      </text>
    </comment>
    <comment ref="F11" authorId="1" shapeId="0">
      <text>
        <r>
          <rPr>
            <b/>
            <sz val="9"/>
            <color indexed="81"/>
            <rFont val="ＭＳ Ｐゴシック"/>
            <family val="3"/>
            <charset val="128"/>
          </rPr>
          <t>学校基本調査の学科コードをもとに入力する。</t>
        </r>
      </text>
    </comment>
    <comment ref="K11" authorId="0" shapeId="0">
      <text>
        <r>
          <rPr>
            <b/>
            <sz val="9"/>
            <color indexed="81"/>
            <rFont val="MS P ゴシック"/>
            <family val="3"/>
            <charset val="128"/>
          </rPr>
          <t>この列には、
計算式が入力されています。
変更しないでください。</t>
        </r>
        <r>
          <rPr>
            <sz val="9"/>
            <color indexed="81"/>
            <rFont val="MS P ゴシック"/>
            <family val="3"/>
            <charset val="128"/>
          </rPr>
          <t xml:space="preserve">
</t>
        </r>
      </text>
    </comment>
    <comment ref="P11" authorId="0" shapeId="0">
      <text>
        <r>
          <rPr>
            <b/>
            <sz val="9"/>
            <color indexed="81"/>
            <rFont val="MS P ゴシック"/>
            <family val="3"/>
            <charset val="128"/>
          </rPr>
          <t>この列には、
計算式が入力されています。
変更しないでください。</t>
        </r>
        <r>
          <rPr>
            <sz val="9"/>
            <color indexed="81"/>
            <rFont val="MS P ゴシック"/>
            <family val="3"/>
            <charset val="128"/>
          </rPr>
          <t xml:space="preserve">
</t>
        </r>
      </text>
    </comment>
    <comment ref="Q11" authorId="0" shapeId="0">
      <text>
        <r>
          <rPr>
            <b/>
            <sz val="9"/>
            <color indexed="81"/>
            <rFont val="MS P ゴシック"/>
            <family val="3"/>
            <charset val="128"/>
          </rPr>
          <t>この列には、
計算式が入力されています。
変更しないでください。</t>
        </r>
        <r>
          <rPr>
            <sz val="9"/>
            <color indexed="81"/>
            <rFont val="MS P ゴシック"/>
            <family val="3"/>
            <charset val="128"/>
          </rPr>
          <t xml:space="preserve">
</t>
        </r>
      </text>
    </comment>
    <comment ref="R11" authorId="1" shapeId="0">
      <text>
        <r>
          <rPr>
            <b/>
            <sz val="9"/>
            <color indexed="81"/>
            <rFont val="ＭＳ Ｐゴシック"/>
            <family val="3"/>
            <charset val="128"/>
          </rPr>
          <t>就職者総数(Ａ)のセルの数値と
等しいことはあるが、超えることはない。</t>
        </r>
      </text>
    </comment>
    <comment ref="AC11" authorId="0" shapeId="0">
      <text>
        <r>
          <rPr>
            <b/>
            <sz val="9"/>
            <color indexed="81"/>
            <rFont val="MS P ゴシック"/>
            <family val="3"/>
            <charset val="128"/>
          </rPr>
          <t>この列には、
計算式が入力されています。
変更しないでください。</t>
        </r>
        <r>
          <rPr>
            <sz val="9"/>
            <color indexed="81"/>
            <rFont val="MS P ゴシック"/>
            <family val="3"/>
            <charset val="128"/>
          </rPr>
          <t xml:space="preserve">
</t>
        </r>
      </text>
    </comment>
    <comment ref="D24" authorId="0" shapeId="0">
      <text>
        <r>
          <rPr>
            <b/>
            <sz val="9"/>
            <color indexed="81"/>
            <rFont val="MS P ゴシック"/>
            <family val="3"/>
            <charset val="128"/>
          </rPr>
          <t>この行には、
計算式が入力されています。
変更しないでください。</t>
        </r>
      </text>
    </comment>
  </commentList>
</comments>
</file>

<file path=xl/comments2.xml><?xml version="1.0" encoding="utf-8"?>
<comments xmlns="http://schemas.openxmlformats.org/spreadsheetml/2006/main">
  <authors>
    <author>国立教育政策研究所</author>
    <author>Windows ユーザー</author>
  </authors>
  <commentList>
    <comment ref="BE10" authorId="0" shapeId="0">
      <text>
        <r>
          <rPr>
            <b/>
            <sz val="9"/>
            <color indexed="81"/>
            <rFont val="MS P ゴシック"/>
            <family val="3"/>
            <charset val="128"/>
          </rPr>
          <t>この列には、
計算式が入力されています。
変更しないでください。</t>
        </r>
        <r>
          <rPr>
            <sz val="9"/>
            <color indexed="81"/>
            <rFont val="MS P ゴシック"/>
            <family val="3"/>
            <charset val="128"/>
          </rPr>
          <t xml:space="preserve">
</t>
        </r>
      </text>
    </comment>
    <comment ref="B11" authorId="1" shapeId="0">
      <text>
        <r>
          <rPr>
            <b/>
            <sz val="9"/>
            <color indexed="81"/>
            <rFont val="ＭＳ Ｐゴシック"/>
            <family val="3"/>
            <charset val="128"/>
          </rPr>
          <t>学校ごとに番号を入力する。</t>
        </r>
        <r>
          <rPr>
            <sz val="9"/>
            <color indexed="81"/>
            <rFont val="ＭＳ Ｐゴシック"/>
            <family val="3"/>
            <charset val="128"/>
          </rPr>
          <t xml:space="preserve">
</t>
        </r>
      </text>
    </comment>
    <comment ref="D11" authorId="1" shapeId="0">
      <text>
        <r>
          <rPr>
            <b/>
            <sz val="9"/>
            <color indexed="81"/>
            <rFont val="ＭＳ Ｐゴシック"/>
            <family val="3"/>
            <charset val="128"/>
          </rPr>
          <t>｢あいうえお｣順に、入力する。</t>
        </r>
      </text>
    </comment>
    <comment ref="F11" authorId="1" shapeId="0">
      <text>
        <r>
          <rPr>
            <b/>
            <sz val="9"/>
            <color indexed="81"/>
            <rFont val="ＭＳ Ｐゴシック"/>
            <family val="3"/>
            <charset val="128"/>
          </rPr>
          <t>学科の区分表にある順で入力する。</t>
        </r>
      </text>
    </comment>
    <comment ref="G11" authorId="1" shapeId="0">
      <text>
        <r>
          <rPr>
            <b/>
            <sz val="9"/>
            <color indexed="81"/>
            <rFont val="ＭＳ Ｐゴシック"/>
            <family val="3"/>
            <charset val="128"/>
          </rPr>
          <t>学校基本調査にならって入力する。</t>
        </r>
      </text>
    </comment>
    <comment ref="M11" authorId="0" shapeId="0">
      <text>
        <r>
          <rPr>
            <b/>
            <sz val="9"/>
            <color indexed="81"/>
            <rFont val="MS P ゴシック"/>
            <family val="3"/>
            <charset val="128"/>
          </rPr>
          <t>この列には、
計算式が入力されています。
変更しないでください。</t>
        </r>
      </text>
    </comment>
    <comment ref="R11" authorId="0" shapeId="0">
      <text>
        <r>
          <rPr>
            <b/>
            <sz val="9"/>
            <color indexed="81"/>
            <rFont val="MS P ゴシック"/>
            <family val="3"/>
            <charset val="128"/>
          </rPr>
          <t>この列には、
計算式が入力されています。
変更しないでください。</t>
        </r>
      </text>
    </comment>
    <comment ref="S11" authorId="0" shapeId="0">
      <text>
        <r>
          <rPr>
            <b/>
            <sz val="9"/>
            <color indexed="81"/>
            <rFont val="MS P ゴシック"/>
            <family val="3"/>
            <charset val="128"/>
          </rPr>
          <t>この列には、
計算式が入力されています。
変更しないでください。</t>
        </r>
        <r>
          <rPr>
            <sz val="9"/>
            <color indexed="81"/>
            <rFont val="MS P ゴシック"/>
            <family val="3"/>
            <charset val="128"/>
          </rPr>
          <t xml:space="preserve">
</t>
        </r>
      </text>
    </comment>
    <comment ref="T11" authorId="1" shapeId="0">
      <text>
        <r>
          <rPr>
            <b/>
            <sz val="9"/>
            <color indexed="81"/>
            <rFont val="ＭＳ Ｐゴシック"/>
            <family val="3"/>
            <charset val="128"/>
          </rPr>
          <t>就職者総数(Ａ)のセルの数値と
等しいことはあるが、超えることはない。</t>
        </r>
      </text>
    </comment>
    <comment ref="AE11" authorId="0" shapeId="0">
      <text>
        <r>
          <rPr>
            <b/>
            <sz val="9"/>
            <color indexed="81"/>
            <rFont val="MS P ゴシック"/>
            <family val="3"/>
            <charset val="128"/>
          </rPr>
          <t>この列には、
計算式が入力されています。
変更しないでください。</t>
        </r>
      </text>
    </comment>
    <comment ref="D24" authorId="0" shapeId="0">
      <text>
        <r>
          <rPr>
            <b/>
            <sz val="9"/>
            <color indexed="81"/>
            <rFont val="MS P ゴシック"/>
            <family val="3"/>
            <charset val="128"/>
          </rPr>
          <t>この行には、
計算式が入力されています。
変更しないでください。</t>
        </r>
        <r>
          <rPr>
            <sz val="9"/>
            <color indexed="81"/>
            <rFont val="MS P ゴシック"/>
            <family val="3"/>
            <charset val="128"/>
          </rPr>
          <t xml:space="preserve">
</t>
        </r>
      </text>
    </comment>
  </commentList>
</comments>
</file>

<file path=xl/comments3.xml><?xml version="1.0" encoding="utf-8"?>
<comments xmlns="http://schemas.openxmlformats.org/spreadsheetml/2006/main">
  <authors>
    <author>Windows ユーザー</author>
  </authors>
  <commentList>
    <comment ref="B9" authorId="0" shapeId="0">
      <text>
        <r>
          <rPr>
            <b/>
            <sz val="9"/>
            <color indexed="81"/>
            <rFont val="ＭＳ Ｐゴシック"/>
            <family val="3"/>
            <charset val="128"/>
          </rPr>
          <t>学校ごとに番号を入力する。</t>
        </r>
      </text>
    </comment>
  </commentList>
</comments>
</file>

<file path=xl/comments4.xml><?xml version="1.0" encoding="utf-8"?>
<comments xmlns="http://schemas.openxmlformats.org/spreadsheetml/2006/main">
  <authors>
    <author>Windows ユーザー</author>
  </authors>
  <commentList>
    <comment ref="B9" authorId="0" shapeId="0">
      <text>
        <r>
          <rPr>
            <b/>
            <sz val="9"/>
            <color indexed="81"/>
            <rFont val="ＭＳ Ｐゴシック"/>
            <family val="3"/>
            <charset val="128"/>
          </rPr>
          <t>学校ごとに番号を入力する。</t>
        </r>
      </text>
    </comment>
  </commentList>
</comments>
</file>

<file path=xl/sharedStrings.xml><?xml version="1.0" encoding="utf-8"?>
<sst xmlns="http://schemas.openxmlformats.org/spreadsheetml/2006/main" count="996" uniqueCount="259">
  <si>
    <t xml:space="preserve"> ４年制大学</t>
  </si>
  <si>
    <t>学　　　校　　　名</t>
  </si>
  <si>
    <t>（Ａ）</t>
  </si>
  <si>
    <t>（Ｂ）</t>
  </si>
  <si>
    <t>１学年</t>
  </si>
  <si>
    <t>合計</t>
    <rPh sb="0" eb="2">
      <t>ゴウケイ</t>
    </rPh>
    <phoneticPr fontId="2"/>
  </si>
  <si>
    <t>設
置
者</t>
    <rPh sb="0" eb="1">
      <t>セツ</t>
    </rPh>
    <rPh sb="2" eb="3">
      <t>チ</t>
    </rPh>
    <rPh sb="4" eb="5">
      <t>モノ</t>
    </rPh>
    <phoneticPr fontId="2"/>
  </si>
  <si>
    <t>①　設置及び学校名・学科名等</t>
    <rPh sb="2" eb="4">
      <t>セッチ</t>
    </rPh>
    <rPh sb="4" eb="5">
      <t>オヨ</t>
    </rPh>
    <rPh sb="6" eb="8">
      <t>ガッコウ</t>
    </rPh>
    <rPh sb="8" eb="9">
      <t>ナ</t>
    </rPh>
    <rPh sb="10" eb="12">
      <t>ガッカ</t>
    </rPh>
    <rPh sb="12" eb="13">
      <t>メイ</t>
    </rPh>
    <rPh sb="13" eb="14">
      <t>ナド</t>
    </rPh>
    <phoneticPr fontId="2"/>
  </si>
  <si>
    <t>私立</t>
    <rPh sb="0" eb="2">
      <t>シリツ</t>
    </rPh>
    <phoneticPr fontId="2"/>
  </si>
  <si>
    <t>その他</t>
    <rPh sb="2" eb="3">
      <t>タ</t>
    </rPh>
    <phoneticPr fontId="2"/>
  </si>
  <si>
    <t>（Ｃ）</t>
    <phoneticPr fontId="2"/>
  </si>
  <si>
    <t>２学年</t>
    <phoneticPr fontId="2"/>
  </si>
  <si>
    <t>３学年</t>
    <phoneticPr fontId="2"/>
  </si>
  <si>
    <t>　     ＜ 工　業 ＞</t>
    <rPh sb="8" eb="9">
      <t>タクミ</t>
    </rPh>
    <rPh sb="10" eb="11">
      <t>ギョウ</t>
    </rPh>
    <phoneticPr fontId="2"/>
  </si>
  <si>
    <t>学　科　名</t>
    <phoneticPr fontId="2"/>
  </si>
  <si>
    <t>都道府県市名</t>
    <rPh sb="0" eb="4">
      <t>トドウフケン</t>
    </rPh>
    <rPh sb="4" eb="5">
      <t>シ</t>
    </rPh>
    <rPh sb="5" eb="6">
      <t>メイ</t>
    </rPh>
    <phoneticPr fontId="2"/>
  </si>
  <si>
    <t>番号</t>
    <rPh sb="0" eb="2">
      <t>バンゴウ</t>
    </rPh>
    <phoneticPr fontId="2"/>
  </si>
  <si>
    <t>②学級数</t>
    <rPh sb="1" eb="4">
      <t>ガッキュウスウ</t>
    </rPh>
    <phoneticPr fontId="2"/>
  </si>
  <si>
    <t>第１学年の学級数</t>
    <rPh sb="0" eb="1">
      <t>ダイ</t>
    </rPh>
    <rPh sb="2" eb="4">
      <t>ガクネン</t>
    </rPh>
    <rPh sb="5" eb="8">
      <t>ガッキュウスウ</t>
    </rPh>
    <phoneticPr fontId="2"/>
  </si>
  <si>
    <t>③　在籍生徒数</t>
    <rPh sb="2" eb="4">
      <t>ザイセキ</t>
    </rPh>
    <rPh sb="4" eb="7">
      <t>セイトスウ</t>
    </rPh>
    <phoneticPr fontId="2"/>
  </si>
  <si>
    <t>募集定員</t>
    <rPh sb="0" eb="2">
      <t>ボシュウ</t>
    </rPh>
    <rPh sb="2" eb="4">
      <t>テイイン</t>
    </rPh>
    <phoneticPr fontId="2"/>
  </si>
  <si>
    <t>入学者数</t>
    <rPh sb="0" eb="3">
      <t>ニュウガクシャ</t>
    </rPh>
    <rPh sb="3" eb="4">
      <t>スウ</t>
    </rPh>
    <phoneticPr fontId="2"/>
  </si>
  <si>
    <t>（Ｃ）</t>
    <phoneticPr fontId="2"/>
  </si>
  <si>
    <t>都道府県市番号</t>
    <rPh sb="0" eb="4">
      <t>トドウフケン</t>
    </rPh>
    <rPh sb="4" eb="5">
      <t>シ</t>
    </rPh>
    <rPh sb="5" eb="7">
      <t>バンゴウ</t>
    </rPh>
    <phoneticPr fontId="2"/>
  </si>
  <si>
    <t>区　　分</t>
    <rPh sb="0" eb="1">
      <t>ク</t>
    </rPh>
    <rPh sb="3" eb="4">
      <t>ブン</t>
    </rPh>
    <phoneticPr fontId="2"/>
  </si>
  <si>
    <t>※学科の区分</t>
    <rPh sb="1" eb="3">
      <t>ガッカ</t>
    </rPh>
    <rPh sb="4" eb="6">
      <t>クブン</t>
    </rPh>
    <phoneticPr fontId="2"/>
  </si>
  <si>
    <t>機械関係</t>
    <rPh sb="0" eb="2">
      <t>キカイ</t>
    </rPh>
    <rPh sb="2" eb="4">
      <t>カンケイ</t>
    </rPh>
    <phoneticPr fontId="2"/>
  </si>
  <si>
    <t>電子機械関係</t>
    <rPh sb="0" eb="2">
      <t>デンシ</t>
    </rPh>
    <rPh sb="2" eb="4">
      <t>キカイ</t>
    </rPh>
    <rPh sb="4" eb="6">
      <t>カンケイ</t>
    </rPh>
    <phoneticPr fontId="2"/>
  </si>
  <si>
    <t>自動車関係</t>
    <rPh sb="0" eb="3">
      <t>ジドウシャ</t>
    </rPh>
    <rPh sb="3" eb="5">
      <t>カンケイ</t>
    </rPh>
    <phoneticPr fontId="2"/>
  </si>
  <si>
    <t>電気関係</t>
    <rPh sb="0" eb="2">
      <t>デンキ</t>
    </rPh>
    <rPh sb="2" eb="4">
      <t>カンケイ</t>
    </rPh>
    <phoneticPr fontId="2"/>
  </si>
  <si>
    <t>電子関係</t>
    <rPh sb="0" eb="2">
      <t>デンシ</t>
    </rPh>
    <rPh sb="2" eb="4">
      <t>カンケイ</t>
    </rPh>
    <phoneticPr fontId="2"/>
  </si>
  <si>
    <t>情報技術関係</t>
    <rPh sb="0" eb="2">
      <t>ジョウホウ</t>
    </rPh>
    <rPh sb="2" eb="4">
      <t>ギジュツ</t>
    </rPh>
    <rPh sb="4" eb="6">
      <t>カンケイ</t>
    </rPh>
    <phoneticPr fontId="2"/>
  </si>
  <si>
    <t>建築関係</t>
    <rPh sb="0" eb="2">
      <t>ケンチク</t>
    </rPh>
    <rPh sb="2" eb="4">
      <t>カンケイ</t>
    </rPh>
    <phoneticPr fontId="2"/>
  </si>
  <si>
    <t>設備工業関係</t>
    <rPh sb="0" eb="2">
      <t>セツビ</t>
    </rPh>
    <rPh sb="2" eb="4">
      <t>コウギョウ</t>
    </rPh>
    <rPh sb="4" eb="6">
      <t>カンケイ</t>
    </rPh>
    <phoneticPr fontId="2"/>
  </si>
  <si>
    <t>土木関係</t>
    <rPh sb="0" eb="2">
      <t>ドボク</t>
    </rPh>
    <rPh sb="2" eb="4">
      <t>カンケイ</t>
    </rPh>
    <phoneticPr fontId="2"/>
  </si>
  <si>
    <t>工業化学</t>
    <rPh sb="0" eb="2">
      <t>コウギョウ</t>
    </rPh>
    <rPh sb="2" eb="4">
      <t>カガク</t>
    </rPh>
    <phoneticPr fontId="2"/>
  </si>
  <si>
    <t>材料技術関係</t>
    <rPh sb="0" eb="2">
      <t>ザイリョウ</t>
    </rPh>
    <rPh sb="2" eb="4">
      <t>ギジュツ</t>
    </rPh>
    <rPh sb="4" eb="6">
      <t>カンケイ</t>
    </rPh>
    <phoneticPr fontId="2"/>
  </si>
  <si>
    <t>セラミック関係</t>
    <rPh sb="5" eb="7">
      <t>カンケイ</t>
    </rPh>
    <phoneticPr fontId="2"/>
  </si>
  <si>
    <t>インテリア関係</t>
    <rPh sb="5" eb="7">
      <t>カンケイ</t>
    </rPh>
    <phoneticPr fontId="2"/>
  </si>
  <si>
    <t>デザイン関係</t>
    <rPh sb="4" eb="6">
      <t>カンケイ</t>
    </rPh>
    <phoneticPr fontId="2"/>
  </si>
  <si>
    <t>工業一般</t>
    <rPh sb="0" eb="2">
      <t>コウギョウ</t>
    </rPh>
    <rPh sb="2" eb="4">
      <t>イッパン</t>
    </rPh>
    <phoneticPr fontId="2"/>
  </si>
  <si>
    <t>①　就職の概要</t>
    <rPh sb="2" eb="4">
      <t>シュウショク</t>
    </rPh>
    <phoneticPr fontId="2"/>
  </si>
  <si>
    <t>就職者
総 数</t>
    <rPh sb="0" eb="2">
      <t>シュウショク</t>
    </rPh>
    <rPh sb="4" eb="5">
      <t>フサ</t>
    </rPh>
    <rPh sb="6" eb="7">
      <t>カズ</t>
    </rPh>
    <phoneticPr fontId="2"/>
  </si>
  <si>
    <t>鉱業</t>
    <rPh sb="0" eb="2">
      <t>コウギョウ</t>
    </rPh>
    <phoneticPr fontId="2"/>
  </si>
  <si>
    <t>建設業</t>
    <rPh sb="0" eb="3">
      <t>ケンセツギョウ</t>
    </rPh>
    <phoneticPr fontId="2"/>
  </si>
  <si>
    <t>製造業</t>
    <rPh sb="0" eb="3">
      <t>セイゾウギョウ</t>
    </rPh>
    <phoneticPr fontId="2"/>
  </si>
  <si>
    <t>電気・ガス・水道業</t>
    <rPh sb="0" eb="2">
      <t>デンキ</t>
    </rPh>
    <rPh sb="6" eb="8">
      <t>スイドウ</t>
    </rPh>
    <rPh sb="8" eb="9">
      <t>ギョウ</t>
    </rPh>
    <phoneticPr fontId="2"/>
  </si>
  <si>
    <t>産業別就職者数</t>
    <rPh sb="0" eb="3">
      <t>サンギョウベツ</t>
    </rPh>
    <rPh sb="3" eb="6">
      <t>シュウショクシャ</t>
    </rPh>
    <rPh sb="6" eb="7">
      <t>スウ</t>
    </rPh>
    <phoneticPr fontId="2"/>
  </si>
  <si>
    <t>情報通信業</t>
    <rPh sb="0" eb="2">
      <t>ジョウホウ</t>
    </rPh>
    <rPh sb="2" eb="5">
      <t>ツウシンギョウ</t>
    </rPh>
    <phoneticPr fontId="2"/>
  </si>
  <si>
    <t>運輸業</t>
    <rPh sb="0" eb="3">
      <t>ウンユギョウ</t>
    </rPh>
    <phoneticPr fontId="2"/>
  </si>
  <si>
    <t>公務</t>
    <rPh sb="0" eb="2">
      <t>コウム</t>
    </rPh>
    <phoneticPr fontId="2"/>
  </si>
  <si>
    <t>左記以外の分野</t>
    <rPh sb="0" eb="2">
      <t>サキ</t>
    </rPh>
    <rPh sb="2" eb="4">
      <t>イガイ</t>
    </rPh>
    <rPh sb="5" eb="7">
      <t>ブンヤ</t>
    </rPh>
    <phoneticPr fontId="2"/>
  </si>
  <si>
    <t>国立・公立</t>
    <rPh sb="0" eb="2">
      <t>コクリツ</t>
    </rPh>
    <rPh sb="3" eb="5">
      <t>コウリツ</t>
    </rPh>
    <phoneticPr fontId="2"/>
  </si>
  <si>
    <t xml:space="preserve"> 短期大学</t>
    <rPh sb="1" eb="3">
      <t>タンキ</t>
    </rPh>
    <phoneticPr fontId="2"/>
  </si>
  <si>
    <t>高等専門学校への編入</t>
    <rPh sb="0" eb="2">
      <t>コウトウ</t>
    </rPh>
    <rPh sb="2" eb="4">
      <t>センモン</t>
    </rPh>
    <rPh sb="4" eb="6">
      <t>ガッコウ</t>
    </rPh>
    <rPh sb="8" eb="10">
      <t>ヘンニュウ</t>
    </rPh>
    <phoneticPr fontId="2"/>
  </si>
  <si>
    <t>専修・各種学校等</t>
    <rPh sb="7" eb="8">
      <t>トウ</t>
    </rPh>
    <phoneticPr fontId="2"/>
  </si>
  <si>
    <t>公共職業能力開発施設等</t>
    <rPh sb="0" eb="2">
      <t>コウキョウ</t>
    </rPh>
    <rPh sb="2" eb="4">
      <t>ショクギョウ</t>
    </rPh>
    <rPh sb="4" eb="6">
      <t>ノウリョク</t>
    </rPh>
    <rPh sb="6" eb="8">
      <t>カイハツ</t>
    </rPh>
    <rPh sb="8" eb="10">
      <t>シセツ</t>
    </rPh>
    <rPh sb="10" eb="11">
      <t>トウ</t>
    </rPh>
    <phoneticPr fontId="2"/>
  </si>
  <si>
    <t>進学者
総 数</t>
    <rPh sb="0" eb="2">
      <t>シンガク</t>
    </rPh>
    <rPh sb="2" eb="3">
      <t>シャ</t>
    </rPh>
    <rPh sb="4" eb="5">
      <t>フサ</t>
    </rPh>
    <rPh sb="6" eb="7">
      <t>カズ</t>
    </rPh>
    <phoneticPr fontId="2"/>
  </si>
  <si>
    <t>（Ｂ）</t>
    <phoneticPr fontId="2"/>
  </si>
  <si>
    <t>高等学校の専攻科</t>
    <rPh sb="0" eb="2">
      <t>コウトウ</t>
    </rPh>
    <rPh sb="2" eb="4">
      <t>ガッコウ</t>
    </rPh>
    <rPh sb="5" eb="8">
      <t>センコウカ</t>
    </rPh>
    <phoneticPr fontId="2"/>
  </si>
  <si>
    <t>③その他</t>
    <rPh sb="3" eb="4">
      <t>タ</t>
    </rPh>
    <phoneticPr fontId="2"/>
  </si>
  <si>
    <t>死亡・不詳・無業者</t>
    <rPh sb="0" eb="2">
      <t>シボウ</t>
    </rPh>
    <rPh sb="3" eb="5">
      <t>フショウ</t>
    </rPh>
    <rPh sb="6" eb="7">
      <t>ム</t>
    </rPh>
    <rPh sb="7" eb="9">
      <t>ギョウシャ</t>
    </rPh>
    <phoneticPr fontId="2"/>
  </si>
  <si>
    <t>卒業者総数</t>
    <rPh sb="0" eb="3">
      <t>ソツギョウシャ</t>
    </rPh>
    <rPh sb="3" eb="5">
      <t>ソウスウ</t>
    </rPh>
    <phoneticPr fontId="2"/>
  </si>
  <si>
    <t>Ａ＋Ｂ＋Ｃ</t>
    <phoneticPr fontId="2"/>
  </si>
  <si>
    <t>ア</t>
    <phoneticPr fontId="2"/>
  </si>
  <si>
    <t>イ</t>
    <phoneticPr fontId="2"/>
  </si>
  <si>
    <t>ウ</t>
    <phoneticPr fontId="2"/>
  </si>
  <si>
    <t>ア</t>
    <phoneticPr fontId="2"/>
  </si>
  <si>
    <t>イ</t>
    <phoneticPr fontId="2"/>
  </si>
  <si>
    <t>ウ</t>
    <phoneticPr fontId="2"/>
  </si>
  <si>
    <t>（Ｂ）の内推薦等の人数</t>
    <rPh sb="4" eb="5">
      <t>ウチ</t>
    </rPh>
    <rPh sb="5" eb="7">
      <t>スイセン</t>
    </rPh>
    <rPh sb="7" eb="8">
      <t>トウ</t>
    </rPh>
    <rPh sb="9" eb="11">
      <t>ニンズウ</t>
    </rPh>
    <phoneticPr fontId="2"/>
  </si>
  <si>
    <t>県</t>
    <rPh sb="0" eb="1">
      <t>ケン</t>
    </rPh>
    <phoneticPr fontId="2"/>
  </si>
  <si>
    <t>市</t>
    <rPh sb="0" eb="1">
      <t>シ</t>
    </rPh>
    <phoneticPr fontId="2"/>
  </si>
  <si>
    <t>県立○○工業高等学校</t>
    <rPh sb="0" eb="2">
      <t>ケンリツ</t>
    </rPh>
    <rPh sb="4" eb="6">
      <t>コウギョウ</t>
    </rPh>
    <rPh sb="6" eb="8">
      <t>コウトウ</t>
    </rPh>
    <rPh sb="8" eb="10">
      <t>ガッコウ</t>
    </rPh>
    <phoneticPr fontId="2"/>
  </si>
  <si>
    <t>機械科</t>
    <rPh sb="0" eb="3">
      <t>キカイカ</t>
    </rPh>
    <phoneticPr fontId="2"/>
  </si>
  <si>
    <t>電気科</t>
    <rPh sb="0" eb="3">
      <t>デンキカ</t>
    </rPh>
    <phoneticPr fontId="2"/>
  </si>
  <si>
    <t>県立□□工業高等学校</t>
    <rPh sb="0" eb="2">
      <t>ケンリツ</t>
    </rPh>
    <rPh sb="4" eb="6">
      <t>コウギョウ</t>
    </rPh>
    <rPh sb="6" eb="8">
      <t>コウトウ</t>
    </rPh>
    <rPh sb="8" eb="10">
      <t>ガッコウ</t>
    </rPh>
    <phoneticPr fontId="2"/>
  </si>
  <si>
    <t>工業技術科</t>
    <rPh sb="0" eb="2">
      <t>コウギョウ</t>
    </rPh>
    <rPh sb="2" eb="4">
      <t>ギジュツ</t>
    </rPh>
    <rPh sb="4" eb="5">
      <t>カ</t>
    </rPh>
    <phoneticPr fontId="2"/>
  </si>
  <si>
    <t>○○市立○○高等学校</t>
    <rPh sb="2" eb="4">
      <t>シリツ</t>
    </rPh>
    <rPh sb="6" eb="8">
      <t>コウトウ</t>
    </rPh>
    <rPh sb="8" eb="10">
      <t>ガッコウ</t>
    </rPh>
    <phoneticPr fontId="2"/>
  </si>
  <si>
    <t>染織デザイン科</t>
    <rPh sb="0" eb="2">
      <t>センショク</t>
    </rPh>
    <rPh sb="6" eb="7">
      <t>カ</t>
    </rPh>
    <phoneticPr fontId="2"/>
  </si>
  <si>
    <t>課題研究</t>
    <rPh sb="0" eb="2">
      <t>カダイ</t>
    </rPh>
    <rPh sb="2" eb="4">
      <t>ケンキュウ</t>
    </rPh>
    <phoneticPr fontId="2"/>
  </si>
  <si>
    <t>実習</t>
    <rPh sb="0" eb="2">
      <t>ジッシュウ</t>
    </rPh>
    <phoneticPr fontId="2"/>
  </si>
  <si>
    <t>２学年</t>
    <phoneticPr fontId="2"/>
  </si>
  <si>
    <t>３学年</t>
    <phoneticPr fontId="2"/>
  </si>
  <si>
    <t>４学年</t>
    <phoneticPr fontId="2"/>
  </si>
  <si>
    <t>ア</t>
    <phoneticPr fontId="2"/>
  </si>
  <si>
    <t>イ</t>
    <phoneticPr fontId="2"/>
  </si>
  <si>
    <t>ウ</t>
    <phoneticPr fontId="2"/>
  </si>
  <si>
    <t>（Ｃ）</t>
    <phoneticPr fontId="2"/>
  </si>
  <si>
    <t>（Ｂ）</t>
    <phoneticPr fontId="2"/>
  </si>
  <si>
    <t>ア</t>
    <phoneticPr fontId="2"/>
  </si>
  <si>
    <t>イ</t>
    <phoneticPr fontId="2"/>
  </si>
  <si>
    <t>ウ</t>
    <phoneticPr fontId="2"/>
  </si>
  <si>
    <t>Ａ＋Ｂ＋Ｃ</t>
    <phoneticPr fontId="2"/>
  </si>
  <si>
    <t>学科名</t>
    <rPh sb="0" eb="3">
      <t>ガッカメイ</t>
    </rPh>
    <phoneticPr fontId="2"/>
  </si>
  <si>
    <t>区分</t>
    <rPh sb="0" eb="2">
      <t>クブン</t>
    </rPh>
    <phoneticPr fontId="2"/>
  </si>
  <si>
    <t>　　　〃</t>
    <phoneticPr fontId="2"/>
  </si>
  <si>
    <t>工業技術基礎</t>
    <rPh sb="0" eb="2">
      <t>コウギョウ</t>
    </rPh>
    <rPh sb="2" eb="4">
      <t>ギジュツ</t>
    </rPh>
    <rPh sb="4" eb="6">
      <t>キソ</t>
    </rPh>
    <phoneticPr fontId="2"/>
  </si>
  <si>
    <t>製図</t>
    <rPh sb="0" eb="2">
      <t>セイズ</t>
    </rPh>
    <phoneticPr fontId="2"/>
  </si>
  <si>
    <t>※　各欄に履修単位数を記入する。</t>
    <rPh sb="2" eb="4">
      <t>カクラン</t>
    </rPh>
    <rPh sb="5" eb="7">
      <t>リシュウ</t>
    </rPh>
    <rPh sb="7" eb="10">
      <t>タンイスウ</t>
    </rPh>
    <rPh sb="11" eb="13">
      <t>キニュウ</t>
    </rPh>
    <phoneticPr fontId="2"/>
  </si>
  <si>
    <t>選択科目等については、記入例参照のこと</t>
    <rPh sb="0" eb="4">
      <t>センタクカモク</t>
    </rPh>
    <rPh sb="4" eb="5">
      <t>トウ</t>
    </rPh>
    <rPh sb="11" eb="13">
      <t>キニュウ</t>
    </rPh>
    <rPh sb="13" eb="14">
      <t>レイ</t>
    </rPh>
    <rPh sb="14" eb="16">
      <t>サンショウ</t>
    </rPh>
    <phoneticPr fontId="2"/>
  </si>
  <si>
    <t>工業技術英語</t>
    <rPh sb="0" eb="2">
      <t>コウギョウ</t>
    </rPh>
    <rPh sb="2" eb="4">
      <t>ギジュツ</t>
    </rPh>
    <rPh sb="4" eb="6">
      <t>エイゴ</t>
    </rPh>
    <phoneticPr fontId="2"/>
  </si>
  <si>
    <t>原動機</t>
    <rPh sb="0" eb="3">
      <t>ゲンドウキ</t>
    </rPh>
    <phoneticPr fontId="2"/>
  </si>
  <si>
    <t>自動車整備</t>
    <rPh sb="0" eb="3">
      <t>ジドウシャ</t>
    </rPh>
    <rPh sb="3" eb="5">
      <t>セイビ</t>
    </rPh>
    <phoneticPr fontId="2"/>
  </si>
  <si>
    <t>建築構造</t>
    <rPh sb="0" eb="2">
      <t>ケンチク</t>
    </rPh>
    <rPh sb="2" eb="4">
      <t>コウゾウ</t>
    </rPh>
    <phoneticPr fontId="2"/>
  </si>
  <si>
    <t>建築施工</t>
    <rPh sb="0" eb="2">
      <t>ケンチク</t>
    </rPh>
    <rPh sb="2" eb="4">
      <t>セコウ</t>
    </rPh>
    <phoneticPr fontId="2"/>
  </si>
  <si>
    <t>建築構造設計</t>
    <rPh sb="0" eb="2">
      <t>ケンチク</t>
    </rPh>
    <rPh sb="2" eb="4">
      <t>コウゾウ</t>
    </rPh>
    <rPh sb="4" eb="6">
      <t>セッケイ</t>
    </rPh>
    <phoneticPr fontId="2"/>
  </si>
  <si>
    <t>建築計画</t>
    <rPh sb="0" eb="2">
      <t>ケンチク</t>
    </rPh>
    <rPh sb="2" eb="4">
      <t>ケイカク</t>
    </rPh>
    <phoneticPr fontId="2"/>
  </si>
  <si>
    <t>建築法規</t>
    <rPh sb="0" eb="2">
      <t>ケンチク</t>
    </rPh>
    <rPh sb="2" eb="4">
      <t>ホウキ</t>
    </rPh>
    <phoneticPr fontId="2"/>
  </si>
  <si>
    <t>設備計画</t>
    <rPh sb="0" eb="2">
      <t>セツビ</t>
    </rPh>
    <rPh sb="2" eb="4">
      <t>ケイカク</t>
    </rPh>
    <phoneticPr fontId="2"/>
  </si>
  <si>
    <t>空気調和設備</t>
    <rPh sb="0" eb="2">
      <t>クウキ</t>
    </rPh>
    <rPh sb="2" eb="4">
      <t>チョウワ</t>
    </rPh>
    <rPh sb="4" eb="6">
      <t>セツビ</t>
    </rPh>
    <phoneticPr fontId="2"/>
  </si>
  <si>
    <t>衛生・防災設備</t>
    <rPh sb="0" eb="2">
      <t>エイセイ</t>
    </rPh>
    <rPh sb="3" eb="5">
      <t>ボウサイ</t>
    </rPh>
    <rPh sb="5" eb="7">
      <t>セツビ</t>
    </rPh>
    <phoneticPr fontId="2"/>
  </si>
  <si>
    <t>測量</t>
    <rPh sb="0" eb="2">
      <t>ソクリョウ</t>
    </rPh>
    <phoneticPr fontId="2"/>
  </si>
  <si>
    <t>土木施工</t>
    <rPh sb="0" eb="2">
      <t>ドボク</t>
    </rPh>
    <rPh sb="2" eb="4">
      <t>セコウ</t>
    </rPh>
    <phoneticPr fontId="2"/>
  </si>
  <si>
    <t>土木構造設計</t>
    <rPh sb="0" eb="2">
      <t>ドボク</t>
    </rPh>
    <rPh sb="2" eb="4">
      <t>コウゾウ</t>
    </rPh>
    <rPh sb="4" eb="6">
      <t>セッケイ</t>
    </rPh>
    <phoneticPr fontId="2"/>
  </si>
  <si>
    <t>社会基盤工学</t>
    <rPh sb="0" eb="2">
      <t>シャカイ</t>
    </rPh>
    <rPh sb="2" eb="4">
      <t>キバン</t>
    </rPh>
    <rPh sb="4" eb="6">
      <t>コウガク</t>
    </rPh>
    <phoneticPr fontId="2"/>
  </si>
  <si>
    <t>化学工学</t>
    <rPh sb="0" eb="2">
      <t>カガク</t>
    </rPh>
    <rPh sb="2" eb="4">
      <t>コウガク</t>
    </rPh>
    <phoneticPr fontId="2"/>
  </si>
  <si>
    <t>地球環境化学</t>
    <rPh sb="0" eb="2">
      <t>チキュウ</t>
    </rPh>
    <rPh sb="2" eb="4">
      <t>カンキョウ</t>
    </rPh>
    <rPh sb="4" eb="6">
      <t>カガク</t>
    </rPh>
    <phoneticPr fontId="2"/>
  </si>
  <si>
    <t>材料製造技術</t>
    <rPh sb="0" eb="2">
      <t>ザイリョウ</t>
    </rPh>
    <rPh sb="2" eb="4">
      <t>セイゾウ</t>
    </rPh>
    <rPh sb="4" eb="6">
      <t>ギジュツ</t>
    </rPh>
    <phoneticPr fontId="2"/>
  </si>
  <si>
    <t>セラミック化学</t>
    <rPh sb="5" eb="7">
      <t>カガク</t>
    </rPh>
    <phoneticPr fontId="2"/>
  </si>
  <si>
    <t>セラミック技術</t>
    <rPh sb="5" eb="7">
      <t>ギジュツ</t>
    </rPh>
    <phoneticPr fontId="2"/>
  </si>
  <si>
    <t>セラミック工業</t>
    <rPh sb="5" eb="7">
      <t>コウギョウ</t>
    </rPh>
    <phoneticPr fontId="2"/>
  </si>
  <si>
    <t>繊維製品</t>
    <rPh sb="0" eb="2">
      <t>センイ</t>
    </rPh>
    <rPh sb="2" eb="4">
      <t>セイヒン</t>
    </rPh>
    <phoneticPr fontId="2"/>
  </si>
  <si>
    <t>繊維・染色技術</t>
    <rPh sb="0" eb="2">
      <t>センイ</t>
    </rPh>
    <rPh sb="3" eb="5">
      <t>センショク</t>
    </rPh>
    <rPh sb="5" eb="7">
      <t>ギジュツ</t>
    </rPh>
    <phoneticPr fontId="2"/>
  </si>
  <si>
    <t>染織デザイン</t>
    <rPh sb="0" eb="2">
      <t>センショク</t>
    </rPh>
    <phoneticPr fontId="2"/>
  </si>
  <si>
    <t>インテリア計画</t>
    <rPh sb="5" eb="7">
      <t>ケイカク</t>
    </rPh>
    <phoneticPr fontId="2"/>
  </si>
  <si>
    <t>インテリア装備</t>
    <rPh sb="5" eb="7">
      <t>ソウビ</t>
    </rPh>
    <phoneticPr fontId="2"/>
  </si>
  <si>
    <t>デザイン史</t>
    <rPh sb="4" eb="5">
      <t>シ</t>
    </rPh>
    <phoneticPr fontId="2"/>
  </si>
  <si>
    <t>デザイン材料</t>
    <rPh sb="4" eb="6">
      <t>ザイリョウ</t>
    </rPh>
    <phoneticPr fontId="2"/>
  </si>
  <si>
    <t>工業技術科（情報コース）</t>
    <rPh sb="0" eb="2">
      <t>コウギョウ</t>
    </rPh>
    <rPh sb="2" eb="4">
      <t>ギジュツ</t>
    </rPh>
    <rPh sb="4" eb="5">
      <t>カ</t>
    </rPh>
    <rPh sb="6" eb="8">
      <t>ジョウホウ</t>
    </rPh>
    <phoneticPr fontId="2"/>
  </si>
  <si>
    <t>工業技術科（電気コース）</t>
    <rPh sb="0" eb="2">
      <t>コウギョウ</t>
    </rPh>
    <rPh sb="2" eb="4">
      <t>ギジュツ</t>
    </rPh>
    <rPh sb="4" eb="5">
      <t>カ</t>
    </rPh>
    <rPh sb="6" eb="8">
      <t>デンキ</t>
    </rPh>
    <phoneticPr fontId="2"/>
  </si>
  <si>
    <t>工業技術科（機械コース）</t>
    <rPh sb="0" eb="2">
      <t>コウギョウ</t>
    </rPh>
    <rPh sb="2" eb="4">
      <t>ギジュツ</t>
    </rPh>
    <rPh sb="4" eb="5">
      <t>カ</t>
    </rPh>
    <rPh sb="6" eb="8">
      <t>キカイ</t>
    </rPh>
    <phoneticPr fontId="2"/>
  </si>
  <si>
    <t>計</t>
    <rPh sb="0" eb="1">
      <t>ケイ</t>
    </rPh>
    <phoneticPr fontId="2"/>
  </si>
  <si>
    <t>　　　〃</t>
    <phoneticPr fontId="2"/>
  </si>
  <si>
    <t>　　　〃</t>
    <phoneticPr fontId="2"/>
  </si>
  <si>
    <t>　　　〃</t>
    <phoneticPr fontId="2"/>
  </si>
  <si>
    <t>実習（２）</t>
    <rPh sb="0" eb="2">
      <t>ジッシュウ</t>
    </rPh>
    <phoneticPr fontId="2"/>
  </si>
  <si>
    <t>機械工作（２）</t>
    <rPh sb="0" eb="2">
      <t>キカイ</t>
    </rPh>
    <rPh sb="2" eb="4">
      <t>コウサク</t>
    </rPh>
    <phoneticPr fontId="2"/>
  </si>
  <si>
    <t>電気機器（２）</t>
    <rPh sb="0" eb="2">
      <t>デンキ</t>
    </rPh>
    <rPh sb="2" eb="4">
      <t>キキ</t>
    </rPh>
    <phoneticPr fontId="2"/>
  </si>
  <si>
    <t>工業技術科（３修制コース）</t>
    <rPh sb="0" eb="2">
      <t>コウギョウ</t>
    </rPh>
    <rPh sb="2" eb="4">
      <t>ギジュツ</t>
    </rPh>
    <rPh sb="4" eb="5">
      <t>カ</t>
    </rPh>
    <rPh sb="7" eb="8">
      <t>オサム</t>
    </rPh>
    <rPh sb="8" eb="9">
      <t>セイ</t>
    </rPh>
    <phoneticPr fontId="2"/>
  </si>
  <si>
    <t>製図（２）</t>
    <rPh sb="0" eb="2">
      <t>セイズ</t>
    </rPh>
    <phoneticPr fontId="2"/>
  </si>
  <si>
    <t>県立△△工業高等学校</t>
    <rPh sb="0" eb="2">
      <t>ケンリツ</t>
    </rPh>
    <rPh sb="4" eb="6">
      <t>コウギョウ</t>
    </rPh>
    <rPh sb="6" eb="8">
      <t>コウトウ</t>
    </rPh>
    <rPh sb="8" eb="10">
      <t>ガッコウ</t>
    </rPh>
    <phoneticPr fontId="2"/>
  </si>
  <si>
    <t>建築科</t>
    <rPh sb="0" eb="3">
      <t>ケンチクカ</t>
    </rPh>
    <phoneticPr fontId="2"/>
  </si>
  <si>
    <t>環境化学科</t>
    <rPh sb="0" eb="2">
      <t>カンキョウ</t>
    </rPh>
    <rPh sb="2" eb="4">
      <t>カガク</t>
    </rPh>
    <rPh sb="4" eb="5">
      <t>カ</t>
    </rPh>
    <phoneticPr fontId="2"/>
  </si>
  <si>
    <t>電子科</t>
    <rPh sb="0" eb="3">
      <t>デンシカ</t>
    </rPh>
    <phoneticPr fontId="2"/>
  </si>
  <si>
    <t>（注意）公立学校のみを対象とする。</t>
    <rPh sb="1" eb="3">
      <t>チュウイ</t>
    </rPh>
    <rPh sb="4" eb="6">
      <t>コウリツ</t>
    </rPh>
    <rPh sb="6" eb="8">
      <t>ガッコウ</t>
    </rPh>
    <rPh sb="11" eb="13">
      <t>タイショウ</t>
    </rPh>
    <phoneticPr fontId="2"/>
  </si>
  <si>
    <t>受検者総数</t>
    <rPh sb="0" eb="3">
      <t>ジュケンシャ</t>
    </rPh>
    <rPh sb="3" eb="5">
      <t>ソウスウ</t>
    </rPh>
    <phoneticPr fontId="2"/>
  </si>
  <si>
    <t>倍率</t>
    <rPh sb="0" eb="2">
      <t>バイリツ</t>
    </rPh>
    <phoneticPr fontId="2"/>
  </si>
  <si>
    <t>Ｂ／Ｃ</t>
    <phoneticPr fontId="2"/>
  </si>
  <si>
    <t>履修最低単位数</t>
    <rPh sb="0" eb="2">
      <t>リシュウ</t>
    </rPh>
    <rPh sb="2" eb="4">
      <t>サイテイ</t>
    </rPh>
    <rPh sb="4" eb="6">
      <t>タンイ</t>
    </rPh>
    <rPh sb="6" eb="7">
      <t>スウ</t>
    </rPh>
    <phoneticPr fontId="2"/>
  </si>
  <si>
    <t>履修最高単位数</t>
    <rPh sb="0" eb="2">
      <t>リシュウ</t>
    </rPh>
    <rPh sb="2" eb="4">
      <t>サイコウ</t>
    </rPh>
    <rPh sb="4" eb="7">
      <t>タンイスウ</t>
    </rPh>
    <phoneticPr fontId="2"/>
  </si>
  <si>
    <t>特記事項</t>
    <rPh sb="0" eb="2">
      <t>トッキ</t>
    </rPh>
    <rPh sb="2" eb="4">
      <t>ジコウ</t>
    </rPh>
    <phoneticPr fontId="2"/>
  </si>
  <si>
    <t>夜間・昼間の別</t>
    <rPh sb="0" eb="2">
      <t>ヤカン</t>
    </rPh>
    <rPh sb="3" eb="5">
      <t>チュウカン</t>
    </rPh>
    <rPh sb="6" eb="7">
      <t>ベツ</t>
    </rPh>
    <phoneticPr fontId="2"/>
  </si>
  <si>
    <t>夜間</t>
    <rPh sb="0" eb="2">
      <t>ヤカン</t>
    </rPh>
    <phoneticPr fontId="2"/>
  </si>
  <si>
    <t>※在籍生徒数は、５月１日現在</t>
    <rPh sb="1" eb="3">
      <t>ザイセキ</t>
    </rPh>
    <rPh sb="3" eb="6">
      <t>セイトスウ</t>
    </rPh>
    <rPh sb="9" eb="10">
      <t>ガツ</t>
    </rPh>
    <rPh sb="11" eb="12">
      <t>ヒ</t>
    </rPh>
    <rPh sb="12" eb="14">
      <t>ゲンザイ</t>
    </rPh>
    <phoneticPr fontId="2"/>
  </si>
  <si>
    <t>※推薦等とは、推薦、一次、前期入試（選抜）、特別(特色）選抜などをいう。</t>
    <rPh sb="1" eb="3">
      <t>スイセン</t>
    </rPh>
    <rPh sb="3" eb="4">
      <t>トウ</t>
    </rPh>
    <rPh sb="7" eb="9">
      <t>スイセン</t>
    </rPh>
    <rPh sb="10" eb="12">
      <t>イチジ</t>
    </rPh>
    <rPh sb="13" eb="15">
      <t>ゼンキ</t>
    </rPh>
    <rPh sb="15" eb="17">
      <t>ニュウシ</t>
    </rPh>
    <rPh sb="18" eb="20">
      <t>センバツ</t>
    </rPh>
    <rPh sb="22" eb="24">
      <t>トクベツ</t>
    </rPh>
    <rPh sb="25" eb="27">
      <t>トクショク</t>
    </rPh>
    <rPh sb="28" eb="30">
      <t>センバツ</t>
    </rPh>
    <phoneticPr fontId="2"/>
  </si>
  <si>
    <t>建設関係</t>
    <rPh sb="0" eb="2">
      <t>ケンセツ</t>
    </rPh>
    <rPh sb="2" eb="4">
      <t>カンケイ</t>
    </rPh>
    <phoneticPr fontId="2"/>
  </si>
  <si>
    <t>建築及び土木との統合学科等をいう</t>
    <rPh sb="0" eb="2">
      <t>ケンチク</t>
    </rPh>
    <rPh sb="2" eb="3">
      <t>オヨ</t>
    </rPh>
    <rPh sb="4" eb="6">
      <t>ドボク</t>
    </rPh>
    <rPh sb="8" eb="10">
      <t>トウゴウ</t>
    </rPh>
    <rPh sb="10" eb="12">
      <t>ガッカ</t>
    </rPh>
    <rPh sb="12" eb="13">
      <t>トウ</t>
    </rPh>
    <phoneticPr fontId="2"/>
  </si>
  <si>
    <t>建設科（建築コース）</t>
    <rPh sb="0" eb="3">
      <t>ケンセツカ</t>
    </rPh>
    <rPh sb="4" eb="6">
      <t>ケンチク</t>
    </rPh>
    <phoneticPr fontId="2"/>
  </si>
  <si>
    <t>建設科（土木コース）</t>
    <rPh sb="0" eb="3">
      <t>ケンセツカ</t>
    </rPh>
    <rPh sb="4" eb="6">
      <t>ドボク</t>
    </rPh>
    <phoneticPr fontId="2"/>
  </si>
  <si>
    <t>他のファイル等とのリンクは解除すること。</t>
    <phoneticPr fontId="2"/>
  </si>
  <si>
    <t>記　入　例</t>
    <phoneticPr fontId="2"/>
  </si>
  <si>
    <t>農林水産業</t>
    <rPh sb="0" eb="2">
      <t>ノウリン</t>
    </rPh>
    <rPh sb="2" eb="4">
      <t>スイサン</t>
    </rPh>
    <rPh sb="4" eb="5">
      <t>ギョウ</t>
    </rPh>
    <phoneticPr fontId="2"/>
  </si>
  <si>
    <t>サービス業</t>
    <rPh sb="4" eb="5">
      <t>ギョウ</t>
    </rPh>
    <phoneticPr fontId="2"/>
  </si>
  <si>
    <t>③　在籍生徒数（5/1現在）</t>
    <rPh sb="2" eb="4">
      <t>ザイセキ</t>
    </rPh>
    <rPh sb="4" eb="7">
      <t>セイトスウ</t>
    </rPh>
    <rPh sb="11" eb="13">
      <t>ゲンザイ</t>
    </rPh>
    <phoneticPr fontId="2"/>
  </si>
  <si>
    <t>※２次募集などの受検者も含めること。</t>
    <rPh sb="2" eb="3">
      <t>ジ</t>
    </rPh>
    <rPh sb="3" eb="5">
      <t>ボシュウ</t>
    </rPh>
    <rPh sb="8" eb="11">
      <t>ジュケンシャ</t>
    </rPh>
    <rPh sb="12" eb="13">
      <t>フク</t>
    </rPh>
    <phoneticPr fontId="2"/>
  </si>
  <si>
    <t>昼間</t>
    <rPh sb="0" eb="2">
      <t>チュウカン</t>
    </rPh>
    <phoneticPr fontId="2"/>
  </si>
  <si>
    <t>※　数値を入力して、セルがピンク色、文字が赤となった場合は、｢ア≧イ≧ウ｣となっていない。</t>
    <rPh sb="2" eb="4">
      <t>スウチ</t>
    </rPh>
    <rPh sb="5" eb="7">
      <t>ニュウリョク</t>
    </rPh>
    <rPh sb="16" eb="17">
      <t>イロ</t>
    </rPh>
    <rPh sb="18" eb="20">
      <t>モジ</t>
    </rPh>
    <rPh sb="21" eb="22">
      <t>アカ</t>
    </rPh>
    <rPh sb="26" eb="28">
      <t>バアイ</t>
    </rPh>
    <phoneticPr fontId="2"/>
  </si>
  <si>
    <t>第２学年からコース開始</t>
    <rPh sb="0" eb="1">
      <t>ダイ</t>
    </rPh>
    <rPh sb="2" eb="3">
      <t>ガク</t>
    </rPh>
    <rPh sb="3" eb="4">
      <t>ネン</t>
    </rPh>
    <rPh sb="9" eb="11">
      <t>カイシ</t>
    </rPh>
    <phoneticPr fontId="2"/>
  </si>
  <si>
    <t>原則履修科目</t>
    <rPh sb="0" eb="2">
      <t>ゲンソク</t>
    </rPh>
    <rPh sb="2" eb="6">
      <t>リシュウカモク</t>
    </rPh>
    <phoneticPr fontId="2"/>
  </si>
  <si>
    <t>教科「工業」
の単位数</t>
    <rPh sb="0" eb="2">
      <t>キョウカ</t>
    </rPh>
    <rPh sb="3" eb="5">
      <t>コウギョウ</t>
    </rPh>
    <rPh sb="8" eb="11">
      <t>タンイスウ</t>
    </rPh>
    <phoneticPr fontId="2"/>
  </si>
  <si>
    <t>他のファイル等とのリンクは、必ず解除すること。</t>
    <rPh sb="14" eb="15">
      <t>カナラ</t>
    </rPh>
    <phoneticPr fontId="2"/>
  </si>
  <si>
    <r>
      <t>②進学の概要(</t>
    </r>
    <r>
      <rPr>
        <sz val="10.4"/>
        <color indexed="10"/>
        <rFont val="ＭＳ 明朝"/>
        <family val="1"/>
        <charset val="128"/>
      </rPr>
      <t>ア…</t>
    </r>
    <r>
      <rPr>
        <b/>
        <sz val="10.4"/>
        <color indexed="10"/>
        <rFont val="ＭＳ 明朝"/>
        <family val="1"/>
        <charset val="128"/>
      </rPr>
      <t>進学者数</t>
    </r>
    <r>
      <rPr>
        <sz val="10.4"/>
        <color indexed="10"/>
        <rFont val="ＭＳ 明朝"/>
        <family val="1"/>
        <charset val="128"/>
      </rPr>
      <t>，イ…</t>
    </r>
    <r>
      <rPr>
        <b/>
        <sz val="10.4"/>
        <color indexed="10"/>
        <rFont val="ＭＳ 明朝"/>
        <family val="1"/>
        <charset val="128"/>
      </rPr>
      <t>アのうち工業関係への進学者数</t>
    </r>
    <r>
      <rPr>
        <sz val="10.4"/>
        <color indexed="10"/>
        <rFont val="ＭＳ 明朝"/>
        <family val="1"/>
        <charset val="128"/>
      </rPr>
      <t>，ウ…</t>
    </r>
    <r>
      <rPr>
        <b/>
        <sz val="10.4"/>
        <color indexed="10"/>
        <rFont val="ＭＳ 明朝"/>
        <family val="1"/>
        <charset val="128"/>
      </rPr>
      <t>イのうち推薦制度を利用した進学者数</t>
    </r>
    <r>
      <rPr>
        <sz val="10.4"/>
        <color indexed="10"/>
        <rFont val="ＭＳ 明朝"/>
        <family val="1"/>
        <charset val="128"/>
      </rPr>
      <t>を記入すること。(</t>
    </r>
    <r>
      <rPr>
        <b/>
        <sz val="10.4"/>
        <color indexed="10"/>
        <rFont val="ＭＳ 明朝"/>
        <family val="1"/>
        <charset val="128"/>
      </rPr>
      <t>ア≧イ≧ウ</t>
    </r>
    <r>
      <rPr>
        <sz val="10.4"/>
        <color indexed="10"/>
        <rFont val="ＭＳ 明朝"/>
        <family val="1"/>
        <charset val="128"/>
      </rPr>
      <t>となる。)</t>
    </r>
    <r>
      <rPr>
        <sz val="10.4"/>
        <rFont val="ＭＳ 明朝"/>
        <family val="1"/>
        <charset val="128"/>
      </rPr>
      <t>)</t>
    </r>
    <rPh sb="1" eb="3">
      <t>シンガク</t>
    </rPh>
    <rPh sb="4" eb="6">
      <t>ガイヨウ</t>
    </rPh>
    <phoneticPr fontId="2"/>
  </si>
  <si>
    <t>※　｢②進学の概要｣については、数値を入力して、セルがピンク色、文字が赤となった場合は、｢ア≧イ≧ウ｣となっていない。</t>
    <rPh sb="16" eb="18">
      <t>スウチ</t>
    </rPh>
    <rPh sb="19" eb="21">
      <t>ニュウリョク</t>
    </rPh>
    <rPh sb="30" eb="31">
      <t>イロ</t>
    </rPh>
    <rPh sb="32" eb="34">
      <t>モジ</t>
    </rPh>
    <rPh sb="35" eb="36">
      <t>アカ</t>
    </rPh>
    <rPh sb="40" eb="42">
      <t>バアイ</t>
    </rPh>
    <phoneticPr fontId="2"/>
  </si>
  <si>
    <r>
      <t xml:space="preserve">学校設定科目
</t>
    </r>
    <r>
      <rPr>
        <sz val="10.3"/>
        <color indexed="10"/>
        <rFont val="ＭＳ 明朝"/>
        <family val="1"/>
        <charset val="128"/>
      </rPr>
      <t xml:space="preserve">※科目名と単位数を(　)で記入すること。(例：○○○○(2))
</t>
    </r>
    <r>
      <rPr>
        <sz val="8"/>
        <color indexed="10"/>
        <rFont val="ＭＳ 明朝"/>
        <family val="1"/>
        <charset val="128"/>
      </rPr>
      <t>※入力欄が不足した場合は、行方向に追加してください。</t>
    </r>
    <rPh sb="0" eb="2">
      <t>ガッコウ</t>
    </rPh>
    <rPh sb="2" eb="4">
      <t>セッテイ</t>
    </rPh>
    <rPh sb="4" eb="6">
      <t>カモク</t>
    </rPh>
    <phoneticPr fontId="2"/>
  </si>
  <si>
    <t>(全計)</t>
    <rPh sb="1" eb="2">
      <t>ゼン</t>
    </rPh>
    <rPh sb="2" eb="3">
      <t>ケイ</t>
    </rPh>
    <phoneticPr fontId="2"/>
  </si>
  <si>
    <t>(横計)</t>
    <rPh sb="1" eb="2">
      <t>ヨコ</t>
    </rPh>
    <rPh sb="2" eb="3">
      <t>ケイ</t>
    </rPh>
    <phoneticPr fontId="2"/>
  </si>
  <si>
    <t>(ア横計)</t>
    <rPh sb="2" eb="3">
      <t>ヨコ</t>
    </rPh>
    <rPh sb="3" eb="4">
      <t>ケイ</t>
    </rPh>
    <phoneticPr fontId="2"/>
  </si>
  <si>
    <t>(ア全計)</t>
    <rPh sb="2" eb="3">
      <t>ゼン</t>
    </rPh>
    <rPh sb="3" eb="4">
      <t>ケイ</t>
    </rPh>
    <phoneticPr fontId="2"/>
  </si>
  <si>
    <t>(縦計)</t>
    <rPh sb="1" eb="2">
      <t>タテ</t>
    </rPh>
    <rPh sb="2" eb="3">
      <t>ケイ</t>
    </rPh>
    <phoneticPr fontId="2"/>
  </si>
  <si>
    <t>4･8</t>
    <phoneticPr fontId="2"/>
  </si>
  <si>
    <t>0･2</t>
  </si>
  <si>
    <t>0･2</t>
    <phoneticPr fontId="2"/>
  </si>
  <si>
    <t>4･6</t>
    <phoneticPr fontId="2"/>
  </si>
  <si>
    <t>5･6･8</t>
    <phoneticPr fontId="2"/>
  </si>
  <si>
    <t>6･8･9</t>
    <phoneticPr fontId="2"/>
  </si>
  <si>
    <t>卒業までに履修させる総単位数(ＨＲ活動、総合的な学習の時間を含む。)</t>
  </si>
  <si>
    <t>卒業までに履修させる総単位数(ＨＲ活動、総合的な学習の時間を含む。)</t>
    <phoneticPr fontId="2"/>
  </si>
  <si>
    <t>就職者の内、県内就職者数</t>
    <rPh sb="4" eb="5">
      <t>ウチ</t>
    </rPh>
    <phoneticPr fontId="2"/>
  </si>
  <si>
    <t>就職者の内、県内就職者数</t>
    <phoneticPr fontId="2"/>
  </si>
  <si>
    <t>就職者の内、県内就職者数</t>
    <phoneticPr fontId="2"/>
  </si>
  <si>
    <t>他のファイル等とのリンクは必ず解除すること。</t>
    <rPh sb="13" eb="14">
      <t>カナラ</t>
    </rPh>
    <phoneticPr fontId="2"/>
  </si>
  <si>
    <t>例　０か２単位の選択：0･2</t>
    <rPh sb="0" eb="1">
      <t>レイ</t>
    </rPh>
    <rPh sb="5" eb="7">
      <t>タンイ</t>
    </rPh>
    <rPh sb="8" eb="10">
      <t>センタク</t>
    </rPh>
    <phoneticPr fontId="2"/>
  </si>
  <si>
    <t>例　０、２、４単位の選択：0･2･4</t>
    <rPh sb="0" eb="1">
      <t>レイ</t>
    </rPh>
    <rPh sb="7" eb="9">
      <t>タンイ</t>
    </rPh>
    <rPh sb="10" eb="12">
      <t>センタク</t>
    </rPh>
    <phoneticPr fontId="2"/>
  </si>
  <si>
    <r>
      <t xml:space="preserve">実務代替科目
</t>
    </r>
    <r>
      <rPr>
        <sz val="10.3"/>
        <color indexed="10"/>
        <rFont val="ＭＳ 明朝"/>
        <family val="1"/>
        <charset val="128"/>
      </rPr>
      <t>※　実務代替は、代替する単位数を
（　）で記入すること。
(例：○○○○(2))</t>
    </r>
    <rPh sb="0" eb="2">
      <t>ジツム</t>
    </rPh>
    <rPh sb="2" eb="4">
      <t>ダイタイ</t>
    </rPh>
    <rPh sb="4" eb="6">
      <t>カモク</t>
    </rPh>
    <rPh sb="37" eb="38">
      <t>レイ</t>
    </rPh>
    <phoneticPr fontId="2"/>
  </si>
  <si>
    <r>
      <t xml:space="preserve">学校設定科目
</t>
    </r>
    <r>
      <rPr>
        <sz val="10.3"/>
        <color indexed="10"/>
        <rFont val="ＭＳ 明朝"/>
        <family val="1"/>
        <charset val="128"/>
      </rPr>
      <t>※科目名と単位数を(　)で記入すること。(例：○○○○(2))
※入力欄が不足した場合は、</t>
    </r>
    <r>
      <rPr>
        <b/>
        <u val="double"/>
        <sz val="10.3"/>
        <color indexed="10"/>
        <rFont val="ＭＳ 明朝"/>
        <family val="1"/>
        <charset val="128"/>
      </rPr>
      <t>行方向に追加</t>
    </r>
    <r>
      <rPr>
        <sz val="10.3"/>
        <color indexed="10"/>
        <rFont val="ＭＳ 明朝"/>
        <family val="1"/>
        <charset val="128"/>
      </rPr>
      <t>してください。</t>
    </r>
    <rPh sb="0" eb="2">
      <t>ガッコウ</t>
    </rPh>
    <rPh sb="2" eb="4">
      <t>セッテイ</t>
    </rPh>
    <rPh sb="4" eb="6">
      <t>カモク</t>
    </rPh>
    <phoneticPr fontId="2"/>
  </si>
  <si>
    <t>インテリア
エレメント生産</t>
    <rPh sb="11" eb="13">
      <t>セイサン</t>
    </rPh>
    <phoneticPr fontId="2"/>
  </si>
  <si>
    <t>コンピュータ
システム技術</t>
    <rPh sb="11" eb="13">
      <t>ギジュツ</t>
    </rPh>
    <phoneticPr fontId="2"/>
  </si>
  <si>
    <t>ソフトウェア
技術</t>
    <rPh sb="7" eb="9">
      <t>ギジュツ</t>
    </rPh>
    <phoneticPr fontId="2"/>
  </si>
  <si>
    <t>ハードウェア
技術</t>
    <rPh sb="7" eb="9">
      <t>ギジュツ</t>
    </rPh>
    <phoneticPr fontId="2"/>
  </si>
  <si>
    <t>※履修最低単位数：工業に関する学科において，教育課程編成上，教科「工業」に属する科目の履修単位数が最も少なくなる場合の単位数を入力してください。</t>
    <rPh sb="1" eb="3">
      <t>リシュウ</t>
    </rPh>
    <rPh sb="3" eb="5">
      <t>サイテイ</t>
    </rPh>
    <rPh sb="5" eb="8">
      <t>タンイスウ</t>
    </rPh>
    <rPh sb="30" eb="32">
      <t>キョウカ</t>
    </rPh>
    <rPh sb="33" eb="35">
      <t>コウギョウ</t>
    </rPh>
    <rPh sb="37" eb="38">
      <t>ゾク</t>
    </rPh>
    <rPh sb="63" eb="65">
      <t>ニュウリョク</t>
    </rPh>
    <phoneticPr fontId="2"/>
  </si>
  <si>
    <t>※履修最高単位数：工業に関する学科において，教育課程編成上，教科「工業」に属する科目の履修単位数が最も多くなる場合の単位数を入力してください。</t>
    <rPh sb="1" eb="3">
      <t>リシュウ</t>
    </rPh>
    <rPh sb="3" eb="5">
      <t>サイコウ</t>
    </rPh>
    <rPh sb="5" eb="8">
      <t>タンイスウ</t>
    </rPh>
    <rPh sb="30" eb="32">
      <t>キョウカ</t>
    </rPh>
    <rPh sb="33" eb="35">
      <t>コウギョウ</t>
    </rPh>
    <rPh sb="37" eb="38">
      <t>ゾク</t>
    </rPh>
    <rPh sb="51" eb="52">
      <t>オオ</t>
    </rPh>
    <rPh sb="62" eb="64">
      <t>ニュウリョク</t>
    </rPh>
    <phoneticPr fontId="2"/>
  </si>
  <si>
    <t>※この行にはデータを張り付けない。</t>
    <rPh sb="3" eb="4">
      <t>ギョウ</t>
    </rPh>
    <rPh sb="10" eb="11">
      <t>ハ</t>
    </rPh>
    <rPh sb="12" eb="13">
      <t>ツ</t>
    </rPh>
    <phoneticPr fontId="2"/>
  </si>
  <si>
    <t>※赤枠の内、縦計・横計・全計が合っていることを確認すること。</t>
    <rPh sb="1" eb="2">
      <t>アカ</t>
    </rPh>
    <rPh sb="2" eb="3">
      <t>ワク</t>
    </rPh>
    <rPh sb="4" eb="5">
      <t>ウチ</t>
    </rPh>
    <rPh sb="6" eb="7">
      <t>タテ</t>
    </rPh>
    <rPh sb="7" eb="8">
      <t>ケイ</t>
    </rPh>
    <rPh sb="9" eb="10">
      <t>ヨコ</t>
    </rPh>
    <rPh sb="10" eb="11">
      <t>ケイ</t>
    </rPh>
    <rPh sb="12" eb="13">
      <t>ゼン</t>
    </rPh>
    <rPh sb="13" eb="14">
      <t>ケイ</t>
    </rPh>
    <rPh sb="15" eb="16">
      <t>ア</t>
    </rPh>
    <rPh sb="23" eb="25">
      <t>カクニン</t>
    </rPh>
    <phoneticPr fontId="2"/>
  </si>
  <si>
    <t>様式２－４（全日制）</t>
    <rPh sb="0" eb="2">
      <t>ヨウシキ</t>
    </rPh>
    <rPh sb="6" eb="9">
      <t>ゼンニチセイ</t>
    </rPh>
    <phoneticPr fontId="2"/>
  </si>
  <si>
    <t>様式２－５（定時制）</t>
    <rPh sb="0" eb="2">
      <t>ヨウシキ</t>
    </rPh>
    <rPh sb="6" eb="8">
      <t>テイジ</t>
    </rPh>
    <rPh sb="8" eb="9">
      <t>セイ</t>
    </rPh>
    <phoneticPr fontId="2"/>
  </si>
  <si>
    <t>様式２－５（全日制）</t>
    <rPh sb="0" eb="2">
      <t>ヨウシキ</t>
    </rPh>
    <rPh sb="6" eb="9">
      <t>ゼンニチセイ</t>
    </rPh>
    <phoneticPr fontId="2"/>
  </si>
  <si>
    <t>様式２－４（定時制）</t>
    <rPh sb="0" eb="2">
      <t>ヨウシキ</t>
    </rPh>
    <rPh sb="6" eb="9">
      <t>テイジセイ</t>
    </rPh>
    <phoneticPr fontId="2"/>
  </si>
  <si>
    <t>全日制(様式２－４(全日制))・定時制(様式２－４(定時制))別のシートに入力する。</t>
    <rPh sb="0" eb="3">
      <t>ゼンニチセイ</t>
    </rPh>
    <rPh sb="4" eb="6">
      <t>ヨウシキ</t>
    </rPh>
    <rPh sb="10" eb="13">
      <t>ゼンニチセイ</t>
    </rPh>
    <rPh sb="16" eb="19">
      <t>テイジセイ</t>
    </rPh>
    <rPh sb="20" eb="22">
      <t>ヨウシキ</t>
    </rPh>
    <rPh sb="26" eb="29">
      <t>テイジセイ</t>
    </rPh>
    <rPh sb="31" eb="32">
      <t>ベツ</t>
    </rPh>
    <rPh sb="37" eb="39">
      <t>ニュウリョク</t>
    </rPh>
    <phoneticPr fontId="2"/>
  </si>
  <si>
    <t>全日制(様式２－５(全日制))・定時制(様式２－５(定時制))等、それぞれ別のシートに入力する。</t>
    <rPh sb="0" eb="3">
      <t>ゼンニチセイ</t>
    </rPh>
    <rPh sb="4" eb="6">
      <t>ヨウシキ</t>
    </rPh>
    <rPh sb="10" eb="13">
      <t>ゼンニチセイ</t>
    </rPh>
    <rPh sb="16" eb="19">
      <t>テイジセイ</t>
    </rPh>
    <rPh sb="20" eb="22">
      <t>ヨウシキ</t>
    </rPh>
    <rPh sb="26" eb="29">
      <t>テイジセイ</t>
    </rPh>
    <rPh sb="31" eb="32">
      <t>ナド</t>
    </rPh>
    <rPh sb="37" eb="38">
      <t>ベツ</t>
    </rPh>
    <rPh sb="43" eb="45">
      <t>ニュウリョク</t>
    </rPh>
    <phoneticPr fontId="2"/>
  </si>
  <si>
    <t>工業科、工業技術科、上記学科の複合型など</t>
    <rPh sb="0" eb="3">
      <t>コウギョウカ</t>
    </rPh>
    <rPh sb="4" eb="6">
      <t>コウギョウ</t>
    </rPh>
    <rPh sb="6" eb="8">
      <t>ギジュツ</t>
    </rPh>
    <rPh sb="8" eb="9">
      <t>カ</t>
    </rPh>
    <rPh sb="10" eb="12">
      <t>ジョウキ</t>
    </rPh>
    <rPh sb="12" eb="14">
      <t>ガッカ</t>
    </rPh>
    <rPh sb="15" eb="18">
      <t>フクゴウガタ</t>
    </rPh>
    <phoneticPr fontId="2"/>
  </si>
  <si>
    <t>工業情報数理</t>
    <rPh sb="0" eb="4">
      <t>コウギ</t>
    </rPh>
    <rPh sb="4" eb="6">
      <t>スウリ</t>
    </rPh>
    <phoneticPr fontId="2"/>
  </si>
  <si>
    <t>工業材料技術</t>
    <rPh sb="0" eb="6">
      <t>コウギョウザイリョウギジュツ</t>
    </rPh>
    <phoneticPr fontId="2"/>
  </si>
  <si>
    <t>工業管理技術</t>
    <rPh sb="0" eb="6">
      <t>コウギョウカンリギジュツ</t>
    </rPh>
    <phoneticPr fontId="2"/>
  </si>
  <si>
    <t>工業環境技術</t>
    <rPh sb="0" eb="2">
      <t>コウギョウ</t>
    </rPh>
    <rPh sb="2" eb="4">
      <t>カンキョウ</t>
    </rPh>
    <rPh sb="4" eb="6">
      <t>ギジュツ</t>
    </rPh>
    <phoneticPr fontId="2"/>
  </si>
  <si>
    <t>機械工作</t>
    <rPh sb="0" eb="4">
      <t>キカイコウサク</t>
    </rPh>
    <phoneticPr fontId="2"/>
  </si>
  <si>
    <t>機械設計</t>
    <rPh sb="0" eb="4">
      <t>キカイセッケイ</t>
    </rPh>
    <phoneticPr fontId="2"/>
  </si>
  <si>
    <t>電子機械</t>
    <rPh sb="0" eb="4">
      <t>デンシキカイ</t>
    </rPh>
    <phoneticPr fontId="2"/>
  </si>
  <si>
    <t>生産技術</t>
    <rPh sb="0" eb="4">
      <t>セイサンギジュツ</t>
    </rPh>
    <phoneticPr fontId="2"/>
  </si>
  <si>
    <t>自動車工学</t>
    <rPh sb="0" eb="5">
      <t>ジドウシャコウガク</t>
    </rPh>
    <phoneticPr fontId="2"/>
  </si>
  <si>
    <t>船舶工学</t>
    <rPh sb="0" eb="4">
      <t>センパクコウガク</t>
    </rPh>
    <phoneticPr fontId="2"/>
  </si>
  <si>
    <t>電気回路</t>
    <rPh sb="0" eb="4">
      <t>デンキカイロ</t>
    </rPh>
    <phoneticPr fontId="2"/>
  </si>
  <si>
    <t>電気機器</t>
    <rPh sb="0" eb="4">
      <t>デンキキキ</t>
    </rPh>
    <phoneticPr fontId="2"/>
  </si>
  <si>
    <t>電力技術</t>
    <rPh sb="0" eb="4">
      <t>デンリョクギジュツ</t>
    </rPh>
    <phoneticPr fontId="2"/>
  </si>
  <si>
    <t>電子技術</t>
    <rPh sb="0" eb="4">
      <t>デンシギジュツ</t>
    </rPh>
    <phoneticPr fontId="2"/>
  </si>
  <si>
    <t>電子回路</t>
    <rPh sb="0" eb="4">
      <t>デンシカイロ</t>
    </rPh>
    <phoneticPr fontId="2"/>
  </si>
  <si>
    <t>電子計測制御</t>
    <rPh sb="0" eb="6">
      <t>デンシケイソクセイギョ</t>
    </rPh>
    <phoneticPr fontId="2"/>
  </si>
  <si>
    <t>通信技術</t>
    <rPh sb="0" eb="4">
      <t>ツウシンギジュツ</t>
    </rPh>
    <phoneticPr fontId="2"/>
  </si>
  <si>
    <t>プログラミング
技術</t>
    <rPh sb="8" eb="10">
      <t>ギジュツ</t>
    </rPh>
    <phoneticPr fontId="2"/>
  </si>
  <si>
    <t>材料工学</t>
    <rPh sb="0" eb="4">
      <t>ザイリョウコウガク</t>
    </rPh>
    <phoneticPr fontId="2"/>
  </si>
  <si>
    <t>材料加工</t>
    <rPh sb="0" eb="4">
      <t>ザイリョウカコウ</t>
    </rPh>
    <phoneticPr fontId="2"/>
  </si>
  <si>
    <t>デザイン実践</t>
    <rPh sb="4" eb="6">
      <t>ジッセン</t>
    </rPh>
    <phoneticPr fontId="2"/>
  </si>
  <si>
    <t>土木基盤力学</t>
    <rPh sb="0" eb="2">
      <t>ドボク</t>
    </rPh>
    <rPh sb="2" eb="4">
      <t>キバン</t>
    </rPh>
    <rPh sb="4" eb="6">
      <t>リキガク</t>
    </rPh>
    <phoneticPr fontId="2"/>
  </si>
  <si>
    <t>令和４年度末の卒業生も調査対象である。</t>
    <rPh sb="0" eb="2">
      <t>レイワ</t>
    </rPh>
    <rPh sb="3" eb="6">
      <t>ネンドマツ</t>
    </rPh>
    <rPh sb="7" eb="10">
      <t>ソツギョウセイ</t>
    </rPh>
    <rPh sb="11" eb="13">
      <t>チョウサ</t>
    </rPh>
    <rPh sb="13" eb="15">
      <t>タイショウ</t>
    </rPh>
    <phoneticPr fontId="2"/>
  </si>
  <si>
    <t>募集を停止している学校・学科も、卒業生がいる場合には、様式２－４｢３　進路状況（令和４年度）｣を入力する。</t>
    <rPh sb="40" eb="42">
      <t>レイワ</t>
    </rPh>
    <rPh sb="48" eb="50">
      <t>ニュウリョク</t>
    </rPh>
    <phoneticPr fontId="2"/>
  </si>
  <si>
    <t>１　工業に関する学科等の設置状況（令和５年度）</t>
    <rPh sb="2" eb="4">
      <t>コウギョウ</t>
    </rPh>
    <rPh sb="10" eb="11">
      <t>トウ</t>
    </rPh>
    <rPh sb="17" eb="19">
      <t>レイワ</t>
    </rPh>
    <phoneticPr fontId="2"/>
  </si>
  <si>
    <t>２　入学状況（令和５年度）</t>
    <rPh sb="2" eb="4">
      <t>ニュウガク</t>
    </rPh>
    <rPh sb="4" eb="6">
      <t>ジョウキョウ</t>
    </rPh>
    <rPh sb="7" eb="9">
      <t>レイワ</t>
    </rPh>
    <rPh sb="10" eb="12">
      <t>ネンド</t>
    </rPh>
    <phoneticPr fontId="2"/>
  </si>
  <si>
    <r>
      <t>３　進路状況（令和４年度実績）（</t>
    </r>
    <r>
      <rPr>
        <b/>
        <sz val="10"/>
        <color indexed="10"/>
        <rFont val="ＭＳ 明朝"/>
        <family val="1"/>
        <charset val="128"/>
      </rPr>
      <t>募集を停止している学校・学科も，卒業生がいる場合には、入力する。</t>
    </r>
    <r>
      <rPr>
        <sz val="10"/>
        <rFont val="ＭＳ 明朝"/>
        <family val="1"/>
        <charset val="128"/>
      </rPr>
      <t>）</t>
    </r>
    <rPh sb="2" eb="4">
      <t>シンロ</t>
    </rPh>
    <rPh sb="4" eb="6">
      <t>ジョウキョウ</t>
    </rPh>
    <rPh sb="7" eb="9">
      <t>レイワ</t>
    </rPh>
    <rPh sb="10" eb="12">
      <t>ネンド</t>
    </rPh>
    <rPh sb="12" eb="14">
      <t>ジッセキ</t>
    </rPh>
    <rPh sb="43" eb="45">
      <t>ニュウリョク</t>
    </rPh>
    <phoneticPr fontId="2"/>
  </si>
  <si>
    <t>募集を停止している学校・学科も，卒業生がいる場合には、様式２－４｢３　進路状況（令和４年度）｣を入力する。</t>
    <rPh sb="40" eb="42">
      <t>レイワ</t>
    </rPh>
    <phoneticPr fontId="2"/>
  </si>
  <si>
    <t>１　工業に関する学科等の設置状況（令和５年度）</t>
    <rPh sb="2" eb="4">
      <t>コウギョウ</t>
    </rPh>
    <rPh sb="10" eb="11">
      <t>トウ</t>
    </rPh>
    <rPh sb="17" eb="19">
      <t>レイワ</t>
    </rPh>
    <rPh sb="20" eb="22">
      <t>ネンド</t>
    </rPh>
    <phoneticPr fontId="2"/>
  </si>
  <si>
    <r>
      <t>３　進路状況（令和４年度実績）（</t>
    </r>
    <r>
      <rPr>
        <b/>
        <sz val="10"/>
        <color indexed="10"/>
        <rFont val="ＭＳ 明朝"/>
        <family val="1"/>
        <charset val="128"/>
      </rPr>
      <t>募集を停止している学校・学科も，卒業生がいる場合には、入力する。</t>
    </r>
    <r>
      <rPr>
        <sz val="10"/>
        <rFont val="ＭＳ 明朝"/>
        <family val="1"/>
        <charset val="128"/>
      </rPr>
      <t>）</t>
    </r>
    <rPh sb="2" eb="4">
      <t>シンロ</t>
    </rPh>
    <rPh sb="4" eb="6">
      <t>ジョウキョウ</t>
    </rPh>
    <rPh sb="7" eb="9">
      <t>レイワ</t>
    </rPh>
    <rPh sb="10" eb="12">
      <t>ネンド</t>
    </rPh>
    <rPh sb="11" eb="12">
      <t>ド</t>
    </rPh>
    <rPh sb="12" eb="14">
      <t>ジッセキ</t>
    </rPh>
    <phoneticPr fontId="2"/>
  </si>
  <si>
    <r>
      <t>３　進路状況（令和４年度実績）（</t>
    </r>
    <r>
      <rPr>
        <b/>
        <sz val="10"/>
        <color indexed="10"/>
        <rFont val="ＭＳ 明朝"/>
        <family val="1"/>
        <charset val="128"/>
      </rPr>
      <t>募集を停止している学校・学科も，卒業生がいる場合には、入力する。</t>
    </r>
    <r>
      <rPr>
        <sz val="10"/>
        <rFont val="ＭＳ 明朝"/>
        <family val="1"/>
        <charset val="128"/>
      </rPr>
      <t>）</t>
    </r>
    <rPh sb="2" eb="4">
      <t>シンロ</t>
    </rPh>
    <rPh sb="4" eb="6">
      <t>ジョウキョウ</t>
    </rPh>
    <rPh sb="7" eb="9">
      <t>レイワ</t>
    </rPh>
    <rPh sb="10" eb="12">
      <t>ネンド</t>
    </rPh>
    <rPh sb="12" eb="14">
      <t>ジッセキ</t>
    </rPh>
    <phoneticPr fontId="2"/>
  </si>
  <si>
    <t>（注意）公立学校のみを対象とする。令和５年度入学生のみを対象とする。</t>
    <rPh sb="1" eb="3">
      <t>チュウイ</t>
    </rPh>
    <rPh sb="4" eb="6">
      <t>コウリツ</t>
    </rPh>
    <rPh sb="6" eb="8">
      <t>ガッコウ</t>
    </rPh>
    <rPh sb="11" eb="13">
      <t>タイショウ</t>
    </rPh>
    <rPh sb="17" eb="19">
      <t>レイワ</t>
    </rPh>
    <rPh sb="20" eb="22">
      <t>ネンド</t>
    </rPh>
    <rPh sb="22" eb="25">
      <t>ニュウガクセイ</t>
    </rPh>
    <rPh sb="28" eb="30">
      <t>タイショウ</t>
    </rPh>
    <phoneticPr fontId="2"/>
  </si>
  <si>
    <t>１　工業に関する学科等の設置状況（令和５年度入学者のみ対象）</t>
    <rPh sb="2" eb="4">
      <t>コウギョウ</t>
    </rPh>
    <rPh sb="10" eb="11">
      <t>トウ</t>
    </rPh>
    <rPh sb="22" eb="25">
      <t>ニュウガクシャ</t>
    </rPh>
    <rPh sb="27" eb="29">
      <t>タイショウ</t>
    </rPh>
    <phoneticPr fontId="2"/>
  </si>
  <si>
    <r>
      <t>２　工業に属する科目の履修状況（</t>
    </r>
    <r>
      <rPr>
        <b/>
        <sz val="10"/>
        <color indexed="10"/>
        <rFont val="ＭＳ 明朝"/>
        <family val="1"/>
        <charset val="128"/>
      </rPr>
      <t>令和５年度入学生の教育課程表に編成されている第1学年から第3学年まで、教科「工業」に属する全ての科目について単位数を入力する。</t>
    </r>
    <r>
      <rPr>
        <sz val="10"/>
        <rFont val="ＭＳ 明朝"/>
        <family val="1"/>
        <charset val="128"/>
      </rPr>
      <t>）</t>
    </r>
    <rPh sb="2" eb="4">
      <t>コウギョウ</t>
    </rPh>
    <rPh sb="5" eb="6">
      <t>ゾク</t>
    </rPh>
    <rPh sb="8" eb="10">
      <t>カモク</t>
    </rPh>
    <rPh sb="11" eb="13">
      <t>リシュウ</t>
    </rPh>
    <rPh sb="13" eb="15">
      <t>ジョウキョウ</t>
    </rPh>
    <rPh sb="38" eb="39">
      <t>ダイ</t>
    </rPh>
    <rPh sb="40" eb="42">
      <t>ガクネン</t>
    </rPh>
    <rPh sb="44" eb="45">
      <t>ダイ</t>
    </rPh>
    <rPh sb="46" eb="48">
      <t>ガクネン</t>
    </rPh>
    <rPh sb="51" eb="53">
      <t>キョウカ</t>
    </rPh>
    <rPh sb="54" eb="56">
      <t>コウギョウ</t>
    </rPh>
    <rPh sb="58" eb="59">
      <t>ゾク</t>
    </rPh>
    <phoneticPr fontId="2"/>
  </si>
  <si>
    <t>１　工業に関する学科等の設置状況（令和５年度入学者のみ対象）</t>
    <rPh sb="2" eb="4">
      <t>コウギョウ</t>
    </rPh>
    <rPh sb="10" eb="11">
      <t>トウ</t>
    </rPh>
    <rPh sb="17" eb="19">
      <t>レイワ</t>
    </rPh>
    <rPh sb="22" eb="25">
      <t>ニュウガクシャ</t>
    </rPh>
    <rPh sb="27" eb="29">
      <t>タイショウ</t>
    </rPh>
    <phoneticPr fontId="2"/>
  </si>
  <si>
    <r>
      <t>２　工業に属する科目の履修状況(</t>
    </r>
    <r>
      <rPr>
        <b/>
        <sz val="10"/>
        <color rgb="FFFF0000"/>
        <rFont val="ＭＳ 明朝"/>
        <family val="1"/>
        <charset val="128"/>
      </rPr>
      <t>令和５年度入学生の教育課程表に編成されている第１学年から第３学年まで、教科「工業」に関する全ての科目について単位数を入力する。</t>
    </r>
    <r>
      <rPr>
        <sz val="10"/>
        <rFont val="ＭＳ 明朝"/>
        <family val="1"/>
        <charset val="128"/>
      </rPr>
      <t>)</t>
    </r>
    <rPh sb="5" eb="6">
      <t>ゾク</t>
    </rPh>
    <rPh sb="16" eb="18">
      <t>レイワ</t>
    </rPh>
    <phoneticPr fontId="2"/>
  </si>
  <si>
    <t>１　工業に関する学科等の設置状況（令和５年度入学生のみ対象）</t>
    <rPh sb="2" eb="4">
      <t>コウギョウ</t>
    </rPh>
    <rPh sb="10" eb="11">
      <t>トウ</t>
    </rPh>
    <rPh sb="22" eb="25">
      <t>ニュウガクセイ</t>
    </rPh>
    <rPh sb="27" eb="29">
      <t>タイショウ</t>
    </rPh>
    <phoneticPr fontId="2"/>
  </si>
  <si>
    <r>
      <t>２　工業に属する科目の履修状況（</t>
    </r>
    <r>
      <rPr>
        <b/>
        <sz val="10"/>
        <color indexed="10"/>
        <rFont val="ＭＳ 明朝"/>
        <family val="1"/>
        <charset val="128"/>
      </rPr>
      <t>令和５年度入学生の教育課程表に編成されている第1学年から第4学年まで、教科「工業」に属する全ての科目について単位数を入力する。</t>
    </r>
    <r>
      <rPr>
        <sz val="10"/>
        <rFont val="ＭＳ 明朝"/>
        <family val="1"/>
        <charset val="128"/>
      </rPr>
      <t>）</t>
    </r>
    <rPh sb="5" eb="6">
      <t>ゾク</t>
    </rPh>
    <rPh sb="58" eb="59">
      <t>ゾク</t>
    </rPh>
    <phoneticPr fontId="2"/>
  </si>
  <si>
    <t>１　工業に関する学科等の設置状況（令和５年度入学生のみ対象）</t>
    <rPh sb="2" eb="4">
      <t>コウギョウ</t>
    </rPh>
    <rPh sb="10" eb="11">
      <t>トウ</t>
    </rPh>
    <rPh sb="17" eb="19">
      <t>レイワ</t>
    </rPh>
    <rPh sb="22" eb="25">
      <t>ニュウガクセイ</t>
    </rPh>
    <rPh sb="27" eb="29">
      <t>タイショウ</t>
    </rPh>
    <phoneticPr fontId="2"/>
  </si>
  <si>
    <r>
      <t>２　工業に属する科目の履修状況（</t>
    </r>
    <r>
      <rPr>
        <b/>
        <sz val="10"/>
        <color indexed="10"/>
        <rFont val="ＭＳ 明朝"/>
        <family val="1"/>
        <charset val="128"/>
      </rPr>
      <t>令和５年度入学生の教育課程表に編成されている第1学年から第3学年まで、教科「工業」に関する全ての科目について単位数を入力する。</t>
    </r>
    <r>
      <rPr>
        <sz val="10"/>
        <rFont val="ＭＳ 明朝"/>
        <family val="1"/>
        <charset val="128"/>
      </rPr>
      <t>）</t>
    </r>
    <rPh sb="5" eb="6">
      <t>ゾク</t>
    </rPh>
    <rPh sb="16" eb="18">
      <t>レイワ</t>
    </rPh>
    <phoneticPr fontId="2"/>
  </si>
  <si>
    <t>学科名（コース名）</t>
    <rPh sb="7" eb="8">
      <t>メイ</t>
    </rPh>
    <phoneticPr fontId="2"/>
  </si>
  <si>
    <t>化学工業関係</t>
    <rPh sb="0" eb="2">
      <t>カガク</t>
    </rPh>
    <rPh sb="2" eb="4">
      <t>コウギョウ</t>
    </rPh>
    <rPh sb="4" eb="6">
      <t>カンケイ</t>
    </rPh>
    <phoneticPr fontId="2"/>
  </si>
  <si>
    <t>繊維・染織関係</t>
    <rPh sb="0" eb="2">
      <t>センイ</t>
    </rPh>
    <rPh sb="3" eb="5">
      <t>センショク</t>
    </rPh>
    <rPh sb="5" eb="7">
      <t>カンケイ</t>
    </rPh>
    <phoneticPr fontId="2"/>
  </si>
  <si>
    <r>
      <t>※　編成されていない場合は</t>
    </r>
    <r>
      <rPr>
        <b/>
        <sz val="10.3"/>
        <color indexed="10"/>
        <rFont val="ＭＳ 明朝"/>
        <family val="1"/>
        <charset val="128"/>
      </rPr>
      <t>空欄とする</t>
    </r>
    <phoneticPr fontId="2"/>
  </si>
  <si>
    <r>
      <t>※　編成されていない場合は</t>
    </r>
    <r>
      <rPr>
        <b/>
        <sz val="10"/>
        <color indexed="10"/>
        <rFont val="ＭＳ ゴシック"/>
        <family val="3"/>
        <charset val="128"/>
      </rPr>
      <t>空欄とする</t>
    </r>
    <rPh sb="2" eb="4">
      <t>ヘンセイ</t>
    </rPh>
    <rPh sb="10" eb="12">
      <t>バアイ</t>
    </rPh>
    <rPh sb="13" eb="15">
      <t>クウラン</t>
    </rPh>
    <phoneticPr fontId="2"/>
  </si>
  <si>
    <t>工業化学や化学工学に関する学科</t>
    <rPh sb="0" eb="2">
      <t>コウギョウ</t>
    </rPh>
    <rPh sb="2" eb="4">
      <t>カガク</t>
    </rPh>
    <rPh sb="5" eb="7">
      <t>カガク</t>
    </rPh>
    <rPh sb="7" eb="9">
      <t>コウガク</t>
    </rPh>
    <rPh sb="10" eb="11">
      <t>カン</t>
    </rPh>
    <rPh sb="13" eb="15">
      <t>ガッカ</t>
    </rPh>
    <phoneticPr fontId="2"/>
  </si>
  <si>
    <r>
      <t xml:space="preserve">工業に関する学校設定科目
</t>
    </r>
    <r>
      <rPr>
        <sz val="10.5"/>
        <color indexed="10"/>
        <rFont val="ＭＳ 明朝"/>
        <family val="1"/>
        <charset val="128"/>
      </rPr>
      <t>※科目名(単位数)を記入すること。(例：○○○○(2))
※入力欄が不足した場合は、</t>
    </r>
    <r>
      <rPr>
        <b/>
        <u val="double"/>
        <sz val="10.5"/>
        <color indexed="10"/>
        <rFont val="ＭＳ 明朝"/>
        <family val="1"/>
        <charset val="128"/>
      </rPr>
      <t>行方向に追加</t>
    </r>
    <r>
      <rPr>
        <sz val="10.5"/>
        <color indexed="10"/>
        <rFont val="ＭＳ 明朝"/>
        <family val="1"/>
        <charset val="128"/>
      </rPr>
      <t>してください。</t>
    </r>
    <rPh sb="0" eb="2">
      <t>コウギョウ</t>
    </rPh>
    <rPh sb="3" eb="4">
      <t>カン</t>
    </rPh>
    <rPh sb="6" eb="8">
      <t>ガッコウ</t>
    </rPh>
    <rPh sb="8" eb="10">
      <t>セッテイ</t>
    </rPh>
    <rPh sb="10" eb="12">
      <t>カモク</t>
    </rPh>
    <phoneticPr fontId="2"/>
  </si>
  <si>
    <r>
      <t xml:space="preserve">工業に関する学校設定科目
</t>
    </r>
    <r>
      <rPr>
        <sz val="10.3"/>
        <color indexed="10"/>
        <rFont val="ＭＳ 明朝"/>
        <family val="1"/>
        <charset val="128"/>
      </rPr>
      <t>※科目名(単位数)を記入すること。(入力例：○○○○(2))
※入力欄が不足した場合は、</t>
    </r>
    <r>
      <rPr>
        <b/>
        <u val="double"/>
        <sz val="10.3"/>
        <color indexed="10"/>
        <rFont val="ＭＳ 明朝"/>
        <family val="1"/>
        <charset val="128"/>
      </rPr>
      <t>行方向に追加</t>
    </r>
    <r>
      <rPr>
        <sz val="10.3"/>
        <color indexed="10"/>
        <rFont val="ＭＳ 明朝"/>
        <family val="1"/>
        <charset val="128"/>
      </rPr>
      <t>してください。</t>
    </r>
    <rPh sb="0" eb="2">
      <t>コウギョウ</t>
    </rPh>
    <rPh sb="3" eb="4">
      <t>カン</t>
    </rPh>
    <rPh sb="6" eb="8">
      <t>ガッコウ</t>
    </rPh>
    <rPh sb="8" eb="10">
      <t>セッテイ</t>
    </rPh>
    <rPh sb="10" eb="12">
      <t>カモク</t>
    </rPh>
    <rPh sb="14" eb="17">
      <t>カモクメイ</t>
    </rPh>
    <rPh sb="31" eb="33">
      <t>ニュウリョク</t>
    </rPh>
    <rPh sb="33" eb="34">
      <t>レイ</t>
    </rPh>
    <rPh sb="45" eb="48">
      <t>ニュウリョクラン</t>
    </rPh>
    <rPh sb="49" eb="51">
      <t>フソク</t>
    </rPh>
    <rPh sb="53" eb="55">
      <t>バアイ</t>
    </rPh>
    <rPh sb="57" eb="58">
      <t>ギョウ</t>
    </rPh>
    <rPh sb="58" eb="60">
      <t>ホウコウ</t>
    </rPh>
    <rPh sb="61" eb="63">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</si>
</sst>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0\)"/>
    <numFmt numFmtId="178" formatCode="0.00_);[Red]\(0.00\)"/>
  </numFmts>
  <fonts count="54">
    <font>
      <sz val="10.4"/>
      <name val="ＭＳ ゴシック"/>
      <family val="3"/>
      <charset val="128"/>
    </font>
    <font>
      <sz val="11"/>
      <name val="ＭＳ Ｐゴシック"/>
      <family val="3"/>
      <charset val="128"/>
    </font>
    <font>
      <sz val="11"/>
      <name val="ＭＳ Ｐゴシック"/>
      <family val="3"/>
      <charset val="128"/>
    </font>
    <font>
      <sz val="10.3"/>
      <name val="ＭＳ 明朝"/>
      <family val="1"/>
      <charset val="128"/>
    </font>
    <font>
      <sz val="11.8"/>
      <name val="ＭＳ 明朝"/>
      <family val="1"/>
      <charset val="128"/>
    </font>
    <font>
      <sz val="9"/>
      <name val="ＭＳ 明朝"/>
      <family val="1"/>
      <charset val="128"/>
    </font>
    <font>
      <sz val="8"/>
      <name val="ＭＳ 明朝"/>
      <family val="1"/>
      <charset val="128"/>
    </font>
    <font>
      <sz val="10.4"/>
      <name val="ＭＳ 明朝"/>
      <family val="1"/>
      <charset val="128"/>
    </font>
    <font>
      <sz val="10"/>
      <name val="ＭＳ 明朝"/>
      <family val="1"/>
      <charset val="128"/>
    </font>
    <font>
      <sz val="11.8"/>
      <name val="ＭＳ ゴシック"/>
      <family val="3"/>
      <charset val="128"/>
    </font>
    <font>
      <sz val="10"/>
      <name val="ＭＳ ゴシック"/>
      <family val="3"/>
      <charset val="128"/>
    </font>
    <font>
      <sz val="10.4"/>
      <name val="ＭＳ ゴシック"/>
      <family val="3"/>
      <charset val="128"/>
    </font>
    <font>
      <sz val="8"/>
      <name val="ＭＳ ゴシック"/>
      <family val="3"/>
      <charset val="128"/>
    </font>
    <font>
      <sz val="10"/>
      <color indexed="10"/>
      <name val="ＭＳ ゴシック"/>
      <family val="3"/>
      <charset val="128"/>
    </font>
    <font>
      <sz val="10.3"/>
      <color indexed="12"/>
      <name val="ＭＳ ゴシック"/>
      <family val="3"/>
      <charset val="128"/>
    </font>
    <font>
      <sz val="10"/>
      <color indexed="12"/>
      <name val="ＭＳ ゴシック"/>
      <family val="3"/>
      <charset val="128"/>
    </font>
    <font>
      <sz val="10.3"/>
      <color indexed="12"/>
      <name val="ＭＳ 明朝"/>
      <family val="1"/>
      <charset val="128"/>
    </font>
    <font>
      <sz val="10.3"/>
      <color indexed="15"/>
      <name val="ＭＳ 明朝"/>
      <family val="1"/>
      <charset val="128"/>
    </font>
    <font>
      <sz val="10.3"/>
      <color indexed="53"/>
      <name val="ＭＳ 明朝"/>
      <family val="1"/>
      <charset val="128"/>
    </font>
    <font>
      <sz val="10.4"/>
      <color indexed="53"/>
      <name val="ＭＳ ゴシック"/>
      <family val="3"/>
      <charset val="128"/>
    </font>
    <font>
      <sz val="10.3"/>
      <color indexed="10"/>
      <name val="ＭＳ 明朝"/>
      <family val="1"/>
      <charset val="128"/>
    </font>
    <font>
      <sz val="10.5"/>
      <name val="ＭＳ 明朝"/>
      <family val="1"/>
      <charset val="128"/>
    </font>
    <font>
      <sz val="10.5"/>
      <name val="ＭＳ ゴシック"/>
      <family val="3"/>
      <charset val="128"/>
    </font>
    <font>
      <b/>
      <sz val="10.3"/>
      <color indexed="10"/>
      <name val="ＭＳ 明朝"/>
      <family val="1"/>
      <charset val="128"/>
    </font>
    <font>
      <b/>
      <sz val="11.8"/>
      <color indexed="10"/>
      <name val="ＭＳ 明朝"/>
      <family val="1"/>
      <charset val="128"/>
    </font>
    <font>
      <b/>
      <sz val="10.5"/>
      <color indexed="10"/>
      <name val="ＭＳ 明朝"/>
      <family val="1"/>
      <charset val="128"/>
    </font>
    <font>
      <b/>
      <sz val="11.8"/>
      <color indexed="10"/>
      <name val="ＭＳ ゴシック"/>
      <family val="3"/>
      <charset val="128"/>
    </font>
    <font>
      <b/>
      <sz val="10"/>
      <color indexed="10"/>
      <name val="ＭＳ ゴシック"/>
      <family val="3"/>
      <charset val="128"/>
    </font>
    <font>
      <b/>
      <sz val="9"/>
      <color indexed="81"/>
      <name val="ＭＳ Ｐゴシック"/>
      <family val="3"/>
      <charset val="128"/>
    </font>
    <font>
      <sz val="9"/>
      <color indexed="81"/>
      <name val="ＭＳ Ｐゴシック"/>
      <family val="3"/>
      <charset val="128"/>
    </font>
    <font>
      <b/>
      <sz val="10"/>
      <color indexed="10"/>
      <name val="ＭＳ 明朝"/>
      <family val="1"/>
      <charset val="128"/>
    </font>
    <font>
      <sz val="8"/>
      <color indexed="10"/>
      <name val="ＭＳ 明朝"/>
      <family val="1"/>
      <charset val="128"/>
    </font>
    <font>
      <sz val="10.4"/>
      <color indexed="10"/>
      <name val="ＭＳ 明朝"/>
      <family val="1"/>
      <charset val="128"/>
    </font>
    <font>
      <b/>
      <sz val="10.4"/>
      <color indexed="10"/>
      <name val="ＭＳ 明朝"/>
      <family val="1"/>
      <charset val="128"/>
    </font>
    <font>
      <b/>
      <u val="double"/>
      <sz val="10.3"/>
      <color indexed="10"/>
      <name val="ＭＳ 明朝"/>
      <family val="1"/>
      <charset val="128"/>
    </font>
    <font>
      <sz val="10.5"/>
      <color indexed="10"/>
      <name val="ＭＳ 明朝"/>
      <family val="1"/>
      <charset val="128"/>
    </font>
    <font>
      <b/>
      <u val="double"/>
      <sz val="10.5"/>
      <color indexed="10"/>
      <name val="ＭＳ 明朝"/>
      <family val="1"/>
      <charset val="128"/>
    </font>
    <font>
      <sz val="7"/>
      <name val="ＭＳ ゴシック"/>
      <family val="3"/>
      <charset val="128"/>
    </font>
    <font>
      <sz val="9"/>
      <name val="ＭＳ ゴシック"/>
      <family val="3"/>
      <charset val="128"/>
    </font>
    <font>
      <sz val="10.3"/>
      <color rgb="FF00B0F0"/>
      <name val="ＭＳ 明朝"/>
      <family val="1"/>
      <charset val="128"/>
    </font>
    <font>
      <sz val="10.3"/>
      <color rgb="FFFF0000"/>
      <name val="ＭＳ 明朝"/>
      <family val="1"/>
      <charset val="128"/>
    </font>
    <font>
      <sz val="10"/>
      <color rgb="FFFF0000"/>
      <name val="ＭＳ ゴシック"/>
      <family val="3"/>
      <charset val="128"/>
    </font>
    <font>
      <b/>
      <sz val="10.3"/>
      <color rgb="FFFFFF00"/>
      <name val="ＭＳ 明朝"/>
      <family val="1"/>
      <charset val="128"/>
    </font>
    <font>
      <b/>
      <u/>
      <sz val="9.5"/>
      <color rgb="FFFF0000"/>
      <name val="ＭＳ ゴシック"/>
      <family val="3"/>
      <charset val="128"/>
    </font>
    <font>
      <b/>
      <sz val="6"/>
      <color rgb="FFFFFF00"/>
      <name val="ＭＳ 明朝"/>
      <family val="1"/>
      <charset val="128"/>
    </font>
    <font>
      <b/>
      <sz val="9.5"/>
      <color rgb="FFFF0000"/>
      <name val="ＭＳ ゴシック"/>
      <family val="3"/>
      <charset val="128"/>
    </font>
    <font>
      <b/>
      <sz val="11"/>
      <color rgb="FFFFFF00"/>
      <name val="ＭＳ 明朝"/>
      <family val="1"/>
      <charset val="128"/>
    </font>
    <font>
      <b/>
      <sz val="11"/>
      <color indexed="53"/>
      <name val="ＭＳ 明朝"/>
      <family val="1"/>
      <charset val="128"/>
    </font>
    <font>
      <b/>
      <sz val="10.3"/>
      <color rgb="FFFF0000"/>
      <name val="ＭＳ 明朝"/>
      <family val="1"/>
      <charset val="128"/>
    </font>
    <font>
      <sz val="9"/>
      <color indexed="81"/>
      <name val="MS P ゴシック"/>
      <family val="3"/>
      <charset val="128"/>
    </font>
    <font>
      <b/>
      <sz val="9"/>
      <color indexed="81"/>
      <name val="MS P ゴシック"/>
      <family val="3"/>
      <charset val="128"/>
    </font>
    <font>
      <b/>
      <sz val="10"/>
      <color rgb="FFFF0000"/>
      <name val="ＭＳ 明朝"/>
      <family val="1"/>
      <charset val="128"/>
    </font>
    <font>
      <sz val="11"/>
      <name val="ＭＳ 明朝"/>
      <family val="1"/>
      <charset val="128"/>
    </font>
    <font>
      <sz val="11"/>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1"/>
        <bgColor indexed="64"/>
      </patternFill>
    </fill>
  </fills>
  <borders count="150">
    <border>
      <left/>
      <right/>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8"/>
      </left>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8"/>
      </bottom>
      <diagonal/>
    </border>
    <border>
      <left style="medium">
        <color indexed="8"/>
      </left>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8"/>
      </left>
      <right style="thin">
        <color indexed="8"/>
      </right>
      <top/>
      <bottom style="thin">
        <color indexed="8"/>
      </bottom>
      <diagonal/>
    </border>
    <border>
      <left style="thin">
        <color indexed="8"/>
      </left>
      <right/>
      <top/>
      <bottom style="thin">
        <color indexed="8"/>
      </bottom>
      <diagonal/>
    </border>
    <border>
      <left style="medium">
        <color indexed="64"/>
      </left>
      <right style="thin">
        <color indexed="64"/>
      </right>
      <top/>
      <bottom style="thin">
        <color indexed="64"/>
      </bottom>
      <diagonal/>
    </border>
    <border>
      <left style="thin">
        <color indexed="8"/>
      </left>
      <right style="thin">
        <color indexed="8"/>
      </right>
      <top/>
      <bottom style="medium">
        <color indexed="64"/>
      </bottom>
      <diagonal/>
    </border>
    <border>
      <left style="medium">
        <color indexed="8"/>
      </left>
      <right style="thin">
        <color indexed="8"/>
      </right>
      <top/>
      <bottom style="medium">
        <color indexed="64"/>
      </bottom>
      <diagonal/>
    </border>
    <border>
      <left/>
      <right style="thin">
        <color indexed="64"/>
      </right>
      <top style="thin">
        <color indexed="8"/>
      </top>
      <bottom style="thin">
        <color indexed="8"/>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8"/>
      </left>
      <right/>
      <top style="thin">
        <color indexed="8"/>
      </top>
      <bottom/>
      <diagonal/>
    </border>
    <border>
      <left/>
      <right/>
      <top style="thin">
        <color indexed="8"/>
      </top>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right style="thin">
        <color indexed="8"/>
      </right>
      <top style="thin">
        <color indexed="8"/>
      </top>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hair">
        <color indexed="8"/>
      </left>
      <right style="hair">
        <color indexed="8"/>
      </right>
      <top style="thin">
        <color indexed="64"/>
      </top>
      <bottom style="medium">
        <color indexed="64"/>
      </bottom>
      <diagonal/>
    </border>
    <border>
      <left style="hair">
        <color indexed="8"/>
      </left>
      <right style="hair">
        <color indexed="8"/>
      </right>
      <top/>
      <bottom style="thin">
        <color indexed="8"/>
      </bottom>
      <diagonal/>
    </border>
    <border>
      <left style="hair">
        <color indexed="8"/>
      </left>
      <right style="hair">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medium">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style="medium">
        <color indexed="64"/>
      </bottom>
      <diagonal/>
    </border>
    <border>
      <left style="thin">
        <color indexed="64"/>
      </left>
      <right/>
      <top style="thin">
        <color indexed="8"/>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hair">
        <color indexed="64"/>
      </right>
      <top/>
      <bottom style="thin">
        <color indexed="8"/>
      </bottom>
      <diagonal/>
    </border>
    <border>
      <left style="hair">
        <color indexed="64"/>
      </left>
      <right style="hair">
        <color indexed="64"/>
      </right>
      <top style="thin">
        <color indexed="8"/>
      </top>
      <bottom style="thin">
        <color indexed="8"/>
      </bottom>
      <diagonal/>
    </border>
    <border>
      <left style="hair">
        <color indexed="64"/>
      </left>
      <right style="hair">
        <color indexed="64"/>
      </right>
      <top style="thin">
        <color indexed="8"/>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8"/>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8"/>
      </right>
      <top/>
      <bottom style="medium">
        <color indexed="64"/>
      </bottom>
      <diagonal/>
    </border>
    <border>
      <left style="hair">
        <color indexed="8"/>
      </left>
      <right style="hair">
        <color indexed="8"/>
      </right>
      <top/>
      <bottom style="medium">
        <color indexed="64"/>
      </bottom>
      <diagonal/>
    </border>
    <border>
      <left style="thin">
        <color indexed="8"/>
      </left>
      <right style="medium">
        <color indexed="64"/>
      </right>
      <top/>
      <bottom style="medium">
        <color indexed="64"/>
      </bottom>
      <diagonal/>
    </border>
    <border>
      <left style="hair">
        <color indexed="8"/>
      </left>
      <right style="hair">
        <color indexed="8"/>
      </right>
      <top style="thin">
        <color indexed="8"/>
      </top>
      <bottom style="medium">
        <color indexed="64"/>
      </bottom>
      <diagonal/>
    </border>
    <border>
      <left style="medium">
        <color indexed="8"/>
      </left>
      <right/>
      <top/>
      <bottom style="medium">
        <color indexed="64"/>
      </bottom>
      <diagonal/>
    </border>
    <border>
      <left style="medium">
        <color indexed="8"/>
      </left>
      <right/>
      <top/>
      <bottom style="thin">
        <color indexed="8"/>
      </bottom>
      <diagonal/>
    </border>
    <border>
      <left style="medium">
        <color indexed="8"/>
      </left>
      <right/>
      <top style="thin">
        <color indexed="8"/>
      </top>
      <bottom style="medium">
        <color indexed="64"/>
      </bottom>
      <diagonal/>
    </border>
    <border>
      <left style="medium">
        <color indexed="64"/>
      </left>
      <right style="medium">
        <color indexed="64"/>
      </right>
      <top style="thin">
        <color indexed="8"/>
      </top>
      <bottom style="medium">
        <color indexed="64"/>
      </bottom>
      <diagonal/>
    </border>
    <border>
      <left style="medium">
        <color indexed="64"/>
      </left>
      <right style="medium">
        <color indexed="64"/>
      </right>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8"/>
      </right>
      <top style="thin">
        <color indexed="8"/>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top style="thin">
        <color indexed="8"/>
      </top>
      <bottom style="thin">
        <color indexed="8"/>
      </bottom>
      <diagonal/>
    </border>
    <border>
      <left style="hair">
        <color indexed="8"/>
      </left>
      <right style="hair">
        <color indexed="8"/>
      </right>
      <top style="thin">
        <color indexed="64"/>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medium">
        <color indexed="64"/>
      </left>
      <right style="thin">
        <color indexed="8"/>
      </right>
      <top style="thin">
        <color indexed="8"/>
      </top>
      <bottom/>
      <diagonal/>
    </border>
    <border>
      <left style="medium">
        <color indexed="64"/>
      </left>
      <right style="thin">
        <color indexed="8"/>
      </right>
      <top/>
      <bottom/>
      <diagonal/>
    </border>
    <border>
      <left/>
      <right style="medium">
        <color indexed="64"/>
      </right>
      <top style="medium">
        <color indexed="64"/>
      </top>
      <bottom style="thin">
        <color indexed="8"/>
      </bottom>
      <diagonal/>
    </border>
    <border>
      <left style="medium">
        <color indexed="8"/>
      </left>
      <right/>
      <top/>
      <bottom/>
      <diagonal/>
    </border>
    <border>
      <left/>
      <right style="thin">
        <color indexed="8"/>
      </right>
      <top/>
      <bottom/>
      <diagonal/>
    </border>
    <border>
      <left style="medium">
        <color indexed="8"/>
      </left>
      <right style="thin">
        <color indexed="8"/>
      </right>
      <top style="thin">
        <color indexed="8"/>
      </top>
      <bottom/>
      <diagonal/>
    </border>
    <border>
      <left style="medium">
        <color indexed="8"/>
      </left>
      <right style="thin">
        <color indexed="8"/>
      </right>
      <top/>
      <bottom/>
      <diagonal/>
    </border>
    <border>
      <left style="medium">
        <color indexed="64"/>
      </left>
      <right/>
      <top style="medium">
        <color indexed="64"/>
      </top>
      <bottom style="thin">
        <color indexed="8"/>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8"/>
      </left>
      <right style="thin">
        <color indexed="8"/>
      </right>
      <top style="thin">
        <color indexed="64"/>
      </top>
      <bottom/>
      <diagonal/>
    </border>
    <border>
      <left/>
      <right style="medium">
        <color indexed="8"/>
      </right>
      <top style="thin">
        <color indexed="8"/>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8"/>
      </left>
      <right style="medium">
        <color indexed="8"/>
      </right>
      <top style="thin">
        <color indexed="8"/>
      </top>
      <bottom/>
      <diagonal/>
    </border>
    <border>
      <left style="thin">
        <color indexed="8"/>
      </left>
      <right style="medium">
        <color indexed="8"/>
      </right>
      <top/>
      <bottom/>
      <diagonal/>
    </border>
    <border>
      <left style="thin">
        <color indexed="8"/>
      </left>
      <right style="medium">
        <color indexed="8"/>
      </right>
      <top/>
      <bottom style="thin">
        <color indexed="8"/>
      </bottom>
      <diagonal/>
    </border>
    <border>
      <left style="hair">
        <color indexed="64"/>
      </left>
      <right style="hair">
        <color indexed="64"/>
      </right>
      <top style="thin">
        <color indexed="64"/>
      </top>
      <bottom/>
      <diagonal/>
    </border>
    <border>
      <left style="hair">
        <color indexed="64"/>
      </left>
      <right style="hair">
        <color indexed="64"/>
      </right>
      <top/>
      <bottom style="medium">
        <color indexed="64"/>
      </bottom>
      <diagonal/>
    </border>
    <border>
      <left style="thin">
        <color indexed="8"/>
      </left>
      <right style="medium">
        <color indexed="8"/>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8"/>
      </right>
      <top/>
      <bottom/>
      <diagonal/>
    </border>
    <border>
      <left style="thin">
        <color indexed="64"/>
      </left>
      <right style="thin">
        <color indexed="8"/>
      </right>
      <top/>
      <bottom style="medium">
        <color indexed="64"/>
      </bottom>
      <diagonal/>
    </border>
    <border>
      <left style="medium">
        <color indexed="8"/>
      </left>
      <right/>
      <top style="thin">
        <color indexed="8"/>
      </top>
      <bottom style="thin">
        <color indexed="64"/>
      </bottom>
      <diagonal/>
    </border>
    <border>
      <left style="thin">
        <color indexed="64"/>
      </left>
      <right/>
      <top style="thin">
        <color indexed="64"/>
      </top>
      <bottom/>
      <diagonal/>
    </border>
    <border>
      <left style="thin">
        <color indexed="64"/>
      </left>
      <right/>
      <top/>
      <bottom/>
      <diagonal/>
    </border>
    <border>
      <left style="thin">
        <color indexed="8"/>
      </left>
      <right/>
      <top style="thin">
        <color indexed="64"/>
      </top>
      <bottom/>
      <diagonal/>
    </border>
    <border>
      <left/>
      <right style="medium">
        <color indexed="64"/>
      </right>
      <top/>
      <bottom style="thin">
        <color indexed="64"/>
      </bottom>
      <diagonal/>
    </border>
    <border>
      <left style="thick">
        <color rgb="FFFF0000"/>
      </left>
      <right style="thick">
        <color rgb="FFFF0000"/>
      </right>
      <top style="thick">
        <color rgb="FFFF0000"/>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ck">
        <color rgb="FFFF0000"/>
      </bottom>
      <diagonal/>
    </border>
    <border>
      <left/>
      <right style="medium">
        <color indexed="64"/>
      </right>
      <top style="thin">
        <color indexed="8"/>
      </top>
      <bottom style="medium">
        <color indexed="64"/>
      </bottom>
      <diagonal/>
    </border>
    <border>
      <left style="thick">
        <color rgb="FFFF0000"/>
      </left>
      <right style="thick">
        <color rgb="FFFF0000"/>
      </right>
      <top/>
      <bottom/>
      <diagonal/>
    </border>
    <border>
      <left/>
      <right/>
      <top style="thin">
        <color indexed="8"/>
      </top>
      <bottom style="medium">
        <color indexed="64"/>
      </bottom>
      <diagonal/>
    </border>
    <border>
      <left style="thin">
        <color indexed="8"/>
      </left>
      <right style="medium">
        <color indexed="64"/>
      </right>
      <top style="thin">
        <color indexed="8"/>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8"/>
      </right>
      <top/>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569">
    <xf numFmtId="0" fontId="0" fillId="0" borderId="0" xfId="0"/>
    <xf numFmtId="0" fontId="3" fillId="0" borderId="0" xfId="0" applyFont="1"/>
    <xf numFmtId="176" fontId="3" fillId="0" borderId="0" xfId="0" applyNumberFormat="1" applyFont="1"/>
    <xf numFmtId="0" fontId="3" fillId="0" borderId="1" xfId="0" applyFont="1" applyBorder="1" applyAlignment="1">
      <alignment horizontal="right" vertical="center"/>
    </xf>
    <xf numFmtId="0" fontId="0" fillId="0" borderId="0" xfId="0" applyAlignment="1">
      <alignment vertical="center"/>
    </xf>
    <xf numFmtId="0" fontId="4" fillId="0" borderId="0" xfId="0" applyFont="1" applyBorder="1" applyAlignment="1">
      <alignment horizontal="left" vertical="center"/>
    </xf>
    <xf numFmtId="0" fontId="3" fillId="0" borderId="1" xfId="0" applyFont="1" applyBorder="1" applyAlignment="1">
      <alignment vertical="center"/>
    </xf>
    <xf numFmtId="0" fontId="3" fillId="0" borderId="0" xfId="0" applyFont="1" applyAlignment="1">
      <alignment vertical="center"/>
    </xf>
    <xf numFmtId="0" fontId="3" fillId="0" borderId="0" xfId="0" applyFont="1" applyBorder="1" applyAlignment="1">
      <alignment vertical="center"/>
    </xf>
    <xf numFmtId="0" fontId="3" fillId="0" borderId="1" xfId="0" applyNumberFormat="1" applyFont="1" applyBorder="1" applyAlignment="1">
      <alignment vertical="center"/>
    </xf>
    <xf numFmtId="176" fontId="3" fillId="0" borderId="0" xfId="0" applyNumberFormat="1" applyFont="1" applyAlignment="1">
      <alignment vertical="center"/>
    </xf>
    <xf numFmtId="0" fontId="3" fillId="0" borderId="2" xfId="0" applyFont="1" applyBorder="1" applyAlignment="1">
      <alignment vertical="center"/>
    </xf>
    <xf numFmtId="0" fontId="10" fillId="0" borderId="0" xfId="0" applyFont="1" applyAlignment="1">
      <alignment vertical="center"/>
    </xf>
    <xf numFmtId="0" fontId="4" fillId="0" borderId="0" xfId="0" applyFont="1" applyBorder="1" applyAlignment="1">
      <alignment vertical="center"/>
    </xf>
    <xf numFmtId="0" fontId="8" fillId="0" borderId="3" xfId="0" applyFont="1" applyBorder="1" applyAlignment="1">
      <alignment horizontal="left" vertical="center"/>
    </xf>
    <xf numFmtId="0" fontId="8" fillId="0" borderId="4" xfId="0" applyFont="1" applyBorder="1" applyAlignment="1">
      <alignment horizontal="center" vertical="center"/>
    </xf>
    <xf numFmtId="0" fontId="4" fillId="0" borderId="5" xfId="0" applyFont="1" applyBorder="1" applyAlignment="1">
      <alignment vertical="center"/>
    </xf>
    <xf numFmtId="0" fontId="3" fillId="0" borderId="3"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9" fontId="3" fillId="0" borderId="0" xfId="1" applyFont="1" applyAlignment="1">
      <alignment vertical="center"/>
    </xf>
    <xf numFmtId="9" fontId="8" fillId="0" borderId="4" xfId="1" applyFont="1" applyBorder="1" applyAlignment="1">
      <alignment horizontal="center" vertical="center"/>
    </xf>
    <xf numFmtId="9" fontId="3" fillId="0" borderId="0" xfId="1" applyFont="1"/>
    <xf numFmtId="0" fontId="8" fillId="0" borderId="8" xfId="0" applyFont="1" applyBorder="1" applyAlignment="1">
      <alignment horizontal="center"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9" fontId="8" fillId="0" borderId="12" xfId="1" applyFont="1" applyBorder="1" applyAlignment="1">
      <alignment horizontal="lef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2" borderId="20" xfId="0" applyFont="1" applyFill="1" applyBorder="1" applyAlignment="1">
      <alignment horizontal="center" vertical="center"/>
    </xf>
    <xf numFmtId="0" fontId="5" fillId="0" borderId="22" xfId="0" applyFont="1" applyBorder="1" applyAlignment="1">
      <alignment horizontal="left" vertical="center"/>
    </xf>
    <xf numFmtId="0" fontId="3" fillId="0" borderId="0" xfId="1" applyNumberFormat="1" applyFont="1" applyAlignment="1">
      <alignment vertical="center"/>
    </xf>
    <xf numFmtId="0" fontId="10" fillId="2" borderId="23" xfId="1" applyNumberFormat="1" applyFont="1" applyFill="1" applyBorder="1" applyAlignment="1">
      <alignment vertical="center" shrinkToFit="1"/>
    </xf>
    <xf numFmtId="0" fontId="0" fillId="0" borderId="0" xfId="1" applyNumberFormat="1" applyFont="1"/>
    <xf numFmtId="0" fontId="3" fillId="0" borderId="0" xfId="0" applyNumberFormat="1" applyFont="1" applyAlignment="1">
      <alignment vertical="center"/>
    </xf>
    <xf numFmtId="0" fontId="3" fillId="0" borderId="0" xfId="0" applyNumberFormat="1" applyFont="1"/>
    <xf numFmtId="0" fontId="3" fillId="0" borderId="16" xfId="0" applyNumberFormat="1" applyFont="1" applyBorder="1" applyAlignment="1">
      <alignment vertical="center"/>
    </xf>
    <xf numFmtId="0" fontId="11" fillId="0" borderId="0" xfId="1" applyNumberFormat="1" applyFont="1"/>
    <xf numFmtId="0" fontId="10" fillId="0" borderId="0" xfId="0" applyFont="1" applyBorder="1" applyAlignment="1">
      <alignment vertical="center"/>
    </xf>
    <xf numFmtId="176" fontId="10" fillId="0" borderId="0" xfId="0" applyNumberFormat="1" applyFont="1" applyBorder="1" applyAlignment="1">
      <alignment vertical="center"/>
    </xf>
    <xf numFmtId="9" fontId="10" fillId="0" borderId="0" xfId="1" applyFont="1" applyBorder="1" applyAlignment="1">
      <alignment vertical="center"/>
    </xf>
    <xf numFmtId="0" fontId="10" fillId="0" borderId="0" xfId="0" applyNumberFormat="1" applyFont="1" applyBorder="1" applyAlignment="1">
      <alignment vertical="center"/>
    </xf>
    <xf numFmtId="0" fontId="10" fillId="0" borderId="0" xfId="0" applyNumberFormat="1" applyFont="1" applyBorder="1" applyAlignment="1">
      <alignment horizontal="left" vertical="center"/>
    </xf>
    <xf numFmtId="0" fontId="10" fillId="0" borderId="0" xfId="1" applyNumberFormat="1" applyFont="1" applyAlignment="1">
      <alignment vertical="center"/>
    </xf>
    <xf numFmtId="177" fontId="3" fillId="0" borderId="1" xfId="0" applyNumberFormat="1" applyFont="1" applyBorder="1" applyAlignment="1">
      <alignment vertical="center"/>
    </xf>
    <xf numFmtId="177" fontId="3" fillId="0" borderId="0" xfId="0" applyNumberFormat="1" applyFont="1" applyAlignment="1">
      <alignment vertical="center"/>
    </xf>
    <xf numFmtId="177" fontId="3" fillId="0" borderId="0" xfId="1" applyNumberFormat="1" applyFont="1" applyAlignment="1">
      <alignment vertical="center"/>
    </xf>
    <xf numFmtId="177" fontId="7" fillId="0" borderId="0" xfId="0" applyNumberFormat="1" applyFont="1" applyAlignment="1">
      <alignment horizontal="left" vertical="center"/>
    </xf>
    <xf numFmtId="177" fontId="8" fillId="0" borderId="13" xfId="0" applyNumberFormat="1" applyFont="1" applyBorder="1" applyAlignment="1">
      <alignment horizontal="left" vertical="center"/>
    </xf>
    <xf numFmtId="177" fontId="8" fillId="0" borderId="12" xfId="0" applyNumberFormat="1" applyFont="1" applyBorder="1" applyAlignment="1">
      <alignment horizontal="left" vertical="center"/>
    </xf>
    <xf numFmtId="177" fontId="0" fillId="0" borderId="12" xfId="0" applyNumberFormat="1" applyBorder="1" applyAlignment="1">
      <alignment horizontal="left" vertical="center"/>
    </xf>
    <xf numFmtId="177" fontId="3" fillId="0" borderId="25" xfId="0" applyNumberFormat="1" applyFont="1" applyBorder="1" applyAlignment="1">
      <alignment vertical="center"/>
    </xf>
    <xf numFmtId="177" fontId="8" fillId="0" borderId="24" xfId="0" applyNumberFormat="1" applyFont="1" applyBorder="1" applyAlignment="1">
      <alignment horizontal="center" vertical="center" wrapText="1"/>
    </xf>
    <xf numFmtId="177" fontId="8" fillId="0" borderId="32" xfId="0" applyNumberFormat="1" applyFont="1" applyBorder="1" applyAlignment="1">
      <alignment horizontal="center" vertical="center" wrapText="1"/>
    </xf>
    <xf numFmtId="177" fontId="3" fillId="0" borderId="24" xfId="0" applyNumberFormat="1" applyFont="1" applyBorder="1" applyAlignment="1">
      <alignment vertical="center"/>
    </xf>
    <xf numFmtId="177" fontId="3" fillId="0" borderId="0" xfId="0" applyNumberFormat="1" applyFont="1" applyBorder="1" applyAlignment="1">
      <alignment vertical="center"/>
    </xf>
    <xf numFmtId="177" fontId="3" fillId="0" borderId="33" xfId="0" applyNumberFormat="1" applyFont="1" applyBorder="1" applyAlignment="1">
      <alignment vertical="center"/>
    </xf>
    <xf numFmtId="177" fontId="8" fillId="0" borderId="11" xfId="0" applyNumberFormat="1" applyFont="1" applyBorder="1" applyAlignment="1">
      <alignment horizontal="center" vertical="center" wrapText="1"/>
    </xf>
    <xf numFmtId="177" fontId="8" fillId="0" borderId="3" xfId="0" applyNumberFormat="1" applyFont="1" applyBorder="1" applyAlignment="1">
      <alignment horizontal="center" vertical="center" wrapText="1"/>
    </xf>
    <xf numFmtId="177" fontId="3" fillId="0" borderId="17" xfId="0" applyNumberFormat="1" applyFont="1" applyBorder="1" applyAlignment="1">
      <alignment vertical="center"/>
    </xf>
    <xf numFmtId="177" fontId="3" fillId="0" borderId="18" xfId="0" applyNumberFormat="1" applyFont="1" applyBorder="1" applyAlignment="1">
      <alignment vertical="center"/>
    </xf>
    <xf numFmtId="177" fontId="3" fillId="0" borderId="34" xfId="0" applyNumberFormat="1" applyFont="1" applyBorder="1" applyAlignment="1">
      <alignment vertical="center"/>
    </xf>
    <xf numFmtId="177" fontId="3" fillId="0" borderId="16" xfId="0" applyNumberFormat="1" applyFont="1" applyBorder="1" applyAlignment="1">
      <alignment vertical="center"/>
    </xf>
    <xf numFmtId="177" fontId="3" fillId="0" borderId="16" xfId="0" applyNumberFormat="1" applyFont="1" applyFill="1" applyBorder="1" applyAlignment="1">
      <alignment vertical="center"/>
    </xf>
    <xf numFmtId="177" fontId="3" fillId="0" borderId="18" xfId="1" applyNumberFormat="1" applyFont="1" applyFill="1" applyBorder="1" applyAlignment="1">
      <alignment vertical="center"/>
    </xf>
    <xf numFmtId="177" fontId="3" fillId="0" borderId="35" xfId="0" applyNumberFormat="1" applyFont="1" applyBorder="1" applyAlignment="1">
      <alignment vertical="center"/>
    </xf>
    <xf numFmtId="177" fontId="7" fillId="0" borderId="35" xfId="0" applyNumberFormat="1" applyFont="1" applyBorder="1" applyAlignment="1">
      <alignment vertical="center"/>
    </xf>
    <xf numFmtId="177" fontId="3" fillId="0" borderId="9" xfId="0" applyNumberFormat="1" applyFont="1" applyBorder="1" applyAlignment="1">
      <alignment vertical="center"/>
    </xf>
    <xf numFmtId="177" fontId="3" fillId="0" borderId="10" xfId="0" applyNumberFormat="1" applyFont="1" applyBorder="1" applyAlignment="1">
      <alignment vertical="center"/>
    </xf>
    <xf numFmtId="177" fontId="3" fillId="0" borderId="36" xfId="0" applyNumberFormat="1" applyFont="1" applyBorder="1" applyAlignment="1">
      <alignment vertical="center"/>
    </xf>
    <xf numFmtId="177" fontId="3" fillId="0" borderId="1" xfId="0" applyNumberFormat="1" applyFont="1" applyFill="1" applyBorder="1" applyAlignment="1">
      <alignment vertical="center"/>
    </xf>
    <xf numFmtId="177" fontId="3" fillId="0" borderId="10" xfId="1" applyNumberFormat="1" applyFont="1" applyFill="1" applyBorder="1" applyAlignment="1">
      <alignment vertical="center"/>
    </xf>
    <xf numFmtId="177" fontId="3" fillId="0" borderId="3" xfId="0" applyNumberFormat="1" applyFont="1" applyBorder="1" applyAlignment="1">
      <alignment vertical="center"/>
    </xf>
    <xf numFmtId="177" fontId="7" fillId="0" borderId="3" xfId="0" applyNumberFormat="1" applyFont="1" applyBorder="1" applyAlignment="1">
      <alignment vertical="center"/>
    </xf>
    <xf numFmtId="177" fontId="3" fillId="0" borderId="32" xfId="0" applyNumberFormat="1" applyFont="1" applyBorder="1" applyAlignment="1">
      <alignment vertical="center"/>
    </xf>
    <xf numFmtId="177" fontId="3" fillId="0" borderId="37" xfId="0" applyNumberFormat="1" applyFont="1" applyBorder="1" applyAlignment="1">
      <alignment vertical="center"/>
    </xf>
    <xf numFmtId="177" fontId="7" fillId="0" borderId="37" xfId="0" applyNumberFormat="1" applyFont="1" applyBorder="1" applyAlignment="1">
      <alignment vertical="center"/>
    </xf>
    <xf numFmtId="177" fontId="10" fillId="0" borderId="0" xfId="0" applyNumberFormat="1" applyFont="1" applyBorder="1" applyAlignment="1">
      <alignment vertical="center"/>
    </xf>
    <xf numFmtId="177" fontId="10" fillId="0" borderId="0" xfId="0" applyNumberFormat="1" applyFont="1" applyBorder="1" applyAlignment="1">
      <alignment horizontal="left" vertical="center"/>
    </xf>
    <xf numFmtId="177" fontId="10" fillId="0" borderId="0" xfId="0" applyNumberFormat="1" applyFont="1" applyAlignment="1">
      <alignment vertical="center"/>
    </xf>
    <xf numFmtId="177" fontId="10" fillId="0" borderId="0" xfId="1" applyNumberFormat="1" applyFont="1" applyAlignment="1">
      <alignment vertical="center"/>
    </xf>
    <xf numFmtId="177" fontId="10" fillId="0" borderId="0" xfId="0" applyNumberFormat="1" applyFont="1" applyBorder="1" applyAlignment="1">
      <alignment vertical="center" wrapText="1"/>
    </xf>
    <xf numFmtId="177" fontId="8" fillId="0" borderId="0" xfId="0" applyNumberFormat="1" applyFont="1" applyBorder="1" applyAlignment="1">
      <alignment vertical="center"/>
    </xf>
    <xf numFmtId="177" fontId="0" fillId="0" borderId="0" xfId="0" applyNumberFormat="1" applyBorder="1" applyAlignment="1">
      <alignment vertical="center"/>
    </xf>
    <xf numFmtId="177" fontId="3" fillId="0" borderId="0" xfId="0" applyNumberFormat="1" applyFont="1"/>
    <xf numFmtId="177" fontId="0" fillId="0" borderId="0" xfId="0" applyNumberFormat="1"/>
    <xf numFmtId="177" fontId="11" fillId="0" borderId="0" xfId="1" applyNumberFormat="1" applyFont="1"/>
    <xf numFmtId="0" fontId="3" fillId="0" borderId="0" xfId="0" applyFont="1" applyAlignment="1">
      <alignment horizontal="center" vertical="center"/>
    </xf>
    <xf numFmtId="0" fontId="3" fillId="0" borderId="11" xfId="0" applyFont="1" applyBorder="1" applyAlignment="1">
      <alignment vertical="center" shrinkToFit="1"/>
    </xf>
    <xf numFmtId="0" fontId="3" fillId="0" borderId="19" xfId="0" applyFont="1" applyBorder="1" applyAlignment="1">
      <alignment vertical="center" shrinkToFit="1"/>
    </xf>
    <xf numFmtId="0" fontId="3" fillId="0" borderId="35" xfId="0" applyFont="1" applyBorder="1" applyAlignment="1">
      <alignment vertical="center" shrinkToFit="1"/>
    </xf>
    <xf numFmtId="0" fontId="3" fillId="0" borderId="38" xfId="0" applyFont="1" applyBorder="1" applyAlignment="1">
      <alignment vertical="center" shrinkToFit="1"/>
    </xf>
    <xf numFmtId="0" fontId="3" fillId="0" borderId="3" xfId="0" applyFont="1" applyBorder="1" applyAlignment="1">
      <alignment vertical="center" shrinkToFit="1"/>
    </xf>
    <xf numFmtId="0" fontId="3" fillId="0" borderId="39" xfId="0" applyFont="1" applyBorder="1" applyAlignment="1">
      <alignment vertical="center" shrinkToFit="1"/>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3" fillId="0" borderId="42" xfId="0" applyFont="1" applyBorder="1" applyAlignment="1">
      <alignment vertical="center"/>
    </xf>
    <xf numFmtId="0" fontId="3" fillId="0" borderId="43" xfId="0" applyFont="1" applyBorder="1" applyAlignment="1">
      <alignment vertical="center"/>
    </xf>
    <xf numFmtId="0" fontId="10" fillId="0" borderId="44" xfId="0" applyFont="1" applyBorder="1" applyAlignment="1">
      <alignment horizontal="center" vertical="center"/>
    </xf>
    <xf numFmtId="0" fontId="3" fillId="0" borderId="45" xfId="0" applyFont="1" applyBorder="1" applyAlignment="1">
      <alignment vertical="center"/>
    </xf>
    <xf numFmtId="0" fontId="3" fillId="0" borderId="46"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176" fontId="13" fillId="0" borderId="0" xfId="0" applyNumberFormat="1" applyFont="1" applyBorder="1" applyAlignment="1">
      <alignment vertical="center"/>
    </xf>
    <xf numFmtId="9" fontId="13" fillId="0" borderId="0" xfId="1" applyFont="1" applyBorder="1" applyAlignment="1">
      <alignment vertical="center"/>
    </xf>
    <xf numFmtId="0" fontId="13" fillId="0" borderId="0" xfId="0" applyNumberFormat="1" applyFont="1" applyBorder="1" applyAlignment="1">
      <alignment vertical="center"/>
    </xf>
    <xf numFmtId="0" fontId="13" fillId="0" borderId="0" xfId="0" applyNumberFormat="1" applyFont="1" applyBorder="1" applyAlignment="1">
      <alignment horizontal="left" vertical="center"/>
    </xf>
    <xf numFmtId="0" fontId="13" fillId="0" borderId="0" xfId="0" applyFont="1" applyBorder="1" applyAlignment="1">
      <alignment horizontal="left" vertical="center"/>
    </xf>
    <xf numFmtId="0" fontId="13" fillId="0" borderId="0" xfId="1" applyNumberFormat="1" applyFont="1" applyAlignment="1">
      <alignment vertical="center"/>
    </xf>
    <xf numFmtId="0" fontId="14" fillId="0" borderId="3" xfId="0" applyFont="1" applyBorder="1" applyAlignment="1">
      <alignment vertical="center"/>
    </xf>
    <xf numFmtId="0" fontId="15" fillId="0" borderId="3" xfId="0" applyFont="1" applyBorder="1" applyAlignment="1">
      <alignment vertical="center"/>
    </xf>
    <xf numFmtId="0" fontId="16" fillId="0" borderId="3" xfId="0" applyFont="1" applyBorder="1" applyAlignment="1">
      <alignment vertical="center"/>
    </xf>
    <xf numFmtId="0" fontId="16" fillId="0" borderId="0" xfId="0" applyFont="1" applyAlignment="1">
      <alignment vertical="center"/>
    </xf>
    <xf numFmtId="0" fontId="16" fillId="0" borderId="0" xfId="0" applyFont="1" applyAlignment="1">
      <alignment horizontal="center" vertical="center"/>
    </xf>
    <xf numFmtId="0" fontId="17" fillId="0" borderId="1" xfId="0" applyFont="1" applyBorder="1" applyAlignment="1">
      <alignment vertical="center"/>
    </xf>
    <xf numFmtId="0" fontId="18" fillId="0" borderId="0" xfId="0" applyFont="1" applyAlignment="1">
      <alignment vertical="center"/>
    </xf>
    <xf numFmtId="0" fontId="18" fillId="0" borderId="47" xfId="0" applyFont="1" applyBorder="1" applyAlignment="1">
      <alignment vertical="center"/>
    </xf>
    <xf numFmtId="0" fontId="18" fillId="0" borderId="48" xfId="0" applyFont="1" applyBorder="1" applyAlignment="1">
      <alignment vertical="center"/>
    </xf>
    <xf numFmtId="0" fontId="18" fillId="2" borderId="48" xfId="0" applyFont="1" applyFill="1" applyBorder="1" applyAlignment="1">
      <alignment vertical="center"/>
    </xf>
    <xf numFmtId="0" fontId="18" fillId="2" borderId="49" xfId="0" applyFont="1" applyFill="1" applyBorder="1" applyAlignment="1">
      <alignment vertical="center"/>
    </xf>
    <xf numFmtId="0" fontId="18" fillId="2" borderId="50" xfId="0" applyFont="1" applyFill="1" applyBorder="1" applyAlignment="1">
      <alignment vertical="center"/>
    </xf>
    <xf numFmtId="9" fontId="18" fillId="2" borderId="49" xfId="1" applyFont="1" applyFill="1" applyBorder="1" applyAlignment="1">
      <alignment vertical="center"/>
    </xf>
    <xf numFmtId="0" fontId="18" fillId="2" borderId="48" xfId="0" applyNumberFormat="1" applyFont="1" applyFill="1" applyBorder="1" applyAlignment="1">
      <alignment vertical="center"/>
    </xf>
    <xf numFmtId="0" fontId="18" fillId="2" borderId="51" xfId="0" applyFont="1" applyFill="1" applyBorder="1" applyAlignment="1">
      <alignment vertical="center"/>
    </xf>
    <xf numFmtId="0" fontId="18" fillId="2" borderId="52" xfId="0" applyFont="1" applyFill="1" applyBorder="1" applyAlignment="1">
      <alignment vertical="center"/>
    </xf>
    <xf numFmtId="0" fontId="18" fillId="2" borderId="53" xfId="0" applyFont="1" applyFill="1" applyBorder="1" applyAlignment="1">
      <alignment vertical="center"/>
    </xf>
    <xf numFmtId="0" fontId="19" fillId="0" borderId="0" xfId="0" applyFont="1" applyAlignment="1">
      <alignment vertical="center"/>
    </xf>
    <xf numFmtId="0" fontId="18" fillId="2" borderId="18" xfId="0" applyFont="1" applyFill="1" applyBorder="1" applyAlignment="1">
      <alignment vertical="center"/>
    </xf>
    <xf numFmtId="0" fontId="18" fillId="2" borderId="10" xfId="0" applyFont="1" applyFill="1" applyBorder="1" applyAlignment="1">
      <alignment vertical="center"/>
    </xf>
    <xf numFmtId="0" fontId="18" fillId="2" borderId="16" xfId="0" applyFont="1" applyFill="1" applyBorder="1" applyAlignment="1">
      <alignment vertical="center"/>
    </xf>
    <xf numFmtId="0" fontId="18" fillId="2" borderId="54" xfId="1" applyNumberFormat="1" applyFont="1" applyFill="1" applyBorder="1" applyAlignment="1">
      <alignment vertical="center"/>
    </xf>
    <xf numFmtId="0" fontId="18" fillId="2" borderId="55" xfId="1" applyNumberFormat="1" applyFont="1" applyFill="1" applyBorder="1" applyAlignment="1">
      <alignment vertical="center"/>
    </xf>
    <xf numFmtId="0" fontId="18" fillId="2" borderId="56" xfId="0" applyFont="1" applyFill="1" applyBorder="1" applyAlignment="1">
      <alignment vertical="center"/>
    </xf>
    <xf numFmtId="177" fontId="18" fillId="2" borderId="50" xfId="0" applyNumberFormat="1" applyFont="1" applyFill="1" applyBorder="1" applyAlignment="1">
      <alignment vertical="center"/>
    </xf>
    <xf numFmtId="177" fontId="18" fillId="2" borderId="49" xfId="0" applyNumberFormat="1" applyFont="1" applyFill="1" applyBorder="1" applyAlignment="1">
      <alignment vertical="center"/>
    </xf>
    <xf numFmtId="177" fontId="18" fillId="2" borderId="57" xfId="0" applyNumberFormat="1" applyFont="1" applyFill="1" applyBorder="1" applyAlignment="1">
      <alignment vertical="center"/>
    </xf>
    <xf numFmtId="177" fontId="18" fillId="2" borderId="41" xfId="0" applyNumberFormat="1" applyFont="1" applyFill="1" applyBorder="1" applyAlignment="1">
      <alignment vertical="center"/>
    </xf>
    <xf numFmtId="0" fontId="18" fillId="2" borderId="58" xfId="0" applyFont="1" applyFill="1" applyBorder="1" applyAlignment="1">
      <alignment vertical="center"/>
    </xf>
    <xf numFmtId="177" fontId="13" fillId="0" borderId="0" xfId="0" applyNumberFormat="1" applyFont="1" applyBorder="1" applyAlignment="1">
      <alignment vertical="center"/>
    </xf>
    <xf numFmtId="177" fontId="13" fillId="0" borderId="0" xfId="0" applyNumberFormat="1" applyFont="1" applyBorder="1" applyAlignment="1">
      <alignment horizontal="left" vertical="center"/>
    </xf>
    <xf numFmtId="177" fontId="13" fillId="0" borderId="0" xfId="0" applyNumberFormat="1" applyFont="1" applyAlignment="1">
      <alignment vertical="center"/>
    </xf>
    <xf numFmtId="177" fontId="13" fillId="0" borderId="0" xfId="1" applyNumberFormat="1" applyFont="1" applyAlignment="1">
      <alignment vertical="center"/>
    </xf>
    <xf numFmtId="177" fontId="13" fillId="0" borderId="0" xfId="0" applyNumberFormat="1" applyFont="1" applyBorder="1" applyAlignment="1">
      <alignment vertical="center" wrapText="1"/>
    </xf>
    <xf numFmtId="0" fontId="9" fillId="0" borderId="0" xfId="0" applyFont="1" applyBorder="1" applyAlignment="1">
      <alignment horizontal="left" vertical="center"/>
    </xf>
    <xf numFmtId="0" fontId="18" fillId="2" borderId="60" xfId="0" applyFont="1" applyFill="1" applyBorder="1" applyAlignment="1">
      <alignment vertical="center"/>
    </xf>
    <xf numFmtId="0" fontId="3" fillId="0" borderId="32" xfId="0" applyFont="1" applyBorder="1" applyAlignment="1">
      <alignment vertical="center"/>
    </xf>
    <xf numFmtId="0" fontId="18" fillId="2" borderId="61" xfId="0" applyFont="1" applyFill="1" applyBorder="1" applyAlignment="1">
      <alignment vertical="center"/>
    </xf>
    <xf numFmtId="178" fontId="3" fillId="0" borderId="0" xfId="1" applyNumberFormat="1" applyFont="1" applyAlignment="1">
      <alignment vertical="center"/>
    </xf>
    <xf numFmtId="178" fontId="8" fillId="0" borderId="12" xfId="1" applyNumberFormat="1" applyFont="1" applyBorder="1" applyAlignment="1">
      <alignment horizontal="left" vertical="center"/>
    </xf>
    <xf numFmtId="178" fontId="8" fillId="0" borderId="4" xfId="1" applyNumberFormat="1" applyFont="1" applyBorder="1" applyAlignment="1">
      <alignment horizontal="center" vertical="center"/>
    </xf>
    <xf numFmtId="178" fontId="8" fillId="2" borderId="41" xfId="1" applyNumberFormat="1" applyFont="1" applyFill="1" applyBorder="1" applyAlignment="1">
      <alignment horizontal="center" vertical="center"/>
    </xf>
    <xf numFmtId="178" fontId="18" fillId="2" borderId="18" xfId="1" applyNumberFormat="1" applyFont="1" applyFill="1" applyBorder="1" applyAlignment="1">
      <alignment vertical="center"/>
    </xf>
    <xf numFmtId="178" fontId="18" fillId="2" borderId="10" xfId="1" applyNumberFormat="1" applyFont="1" applyFill="1" applyBorder="1" applyAlignment="1">
      <alignment vertical="center"/>
    </xf>
    <xf numFmtId="178" fontId="18" fillId="2" borderId="49" xfId="1" applyNumberFormat="1" applyFont="1" applyFill="1" applyBorder="1" applyAlignment="1">
      <alignment vertical="center"/>
    </xf>
    <xf numFmtId="178" fontId="13" fillId="0" borderId="0" xfId="1" applyNumberFormat="1" applyFont="1" applyBorder="1" applyAlignment="1">
      <alignment vertical="center"/>
    </xf>
    <xf numFmtId="178" fontId="10" fillId="0" borderId="0" xfId="1" applyNumberFormat="1" applyFont="1" applyBorder="1" applyAlignment="1">
      <alignment vertical="center"/>
    </xf>
    <xf numFmtId="178" fontId="3" fillId="0" borderId="0" xfId="1" applyNumberFormat="1" applyFont="1"/>
    <xf numFmtId="0" fontId="3" fillId="0" borderId="62" xfId="0" applyFont="1" applyBorder="1" applyAlignment="1">
      <alignment vertical="center"/>
    </xf>
    <xf numFmtId="0" fontId="3" fillId="0" borderId="63" xfId="0" applyFont="1" applyBorder="1" applyAlignment="1">
      <alignment vertical="center"/>
    </xf>
    <xf numFmtId="0" fontId="18" fillId="2" borderId="64" xfId="0" applyFont="1" applyFill="1" applyBorder="1" applyAlignment="1">
      <alignment vertical="center"/>
    </xf>
    <xf numFmtId="0" fontId="10" fillId="0" borderId="65" xfId="0" applyFont="1" applyBorder="1" applyAlignment="1">
      <alignment horizontal="center" vertical="center"/>
    </xf>
    <xf numFmtId="0" fontId="3" fillId="0" borderId="33" xfId="0" applyFont="1" applyBorder="1" applyAlignment="1">
      <alignment vertical="center" shrinkToFit="1"/>
    </xf>
    <xf numFmtId="0" fontId="3" fillId="0" borderId="32" xfId="0" applyFont="1" applyBorder="1" applyAlignment="1">
      <alignment vertical="center" shrinkToFit="1"/>
    </xf>
    <xf numFmtId="0" fontId="3" fillId="0" borderId="33" xfId="0" applyFont="1" applyBorder="1" applyAlignment="1">
      <alignment vertical="center"/>
    </xf>
    <xf numFmtId="0" fontId="3" fillId="0" borderId="66" xfId="0" applyFont="1" applyBorder="1" applyAlignment="1">
      <alignment vertical="center"/>
    </xf>
    <xf numFmtId="0" fontId="3" fillId="0" borderId="67" xfId="0" applyFont="1" applyBorder="1" applyAlignment="1">
      <alignment vertical="center"/>
    </xf>
    <xf numFmtId="0" fontId="18" fillId="2" borderId="68" xfId="0" applyFont="1" applyFill="1" applyBorder="1" applyAlignment="1">
      <alignment vertical="center"/>
    </xf>
    <xf numFmtId="0" fontId="4" fillId="0" borderId="69" xfId="0" applyFont="1" applyBorder="1" applyAlignment="1">
      <alignment vertical="center"/>
    </xf>
    <xf numFmtId="177" fontId="20" fillId="0" borderId="0" xfId="0" applyNumberFormat="1" applyFont="1" applyAlignment="1">
      <alignment vertical="center"/>
    </xf>
    <xf numFmtId="0" fontId="21" fillId="0" borderId="0" xfId="0" applyFont="1" applyBorder="1" applyAlignment="1">
      <alignment horizontal="left" vertical="center"/>
    </xf>
    <xf numFmtId="0" fontId="3" fillId="0" borderId="71" xfId="0" applyFont="1" applyBorder="1" applyAlignment="1">
      <alignment vertical="center" shrinkToFit="1"/>
    </xf>
    <xf numFmtId="0" fontId="3" fillId="0" borderId="72" xfId="0" applyFont="1" applyBorder="1" applyAlignment="1">
      <alignment vertical="center" shrinkToFit="1"/>
    </xf>
    <xf numFmtId="0" fontId="0" fillId="0" borderId="0" xfId="0" applyBorder="1" applyAlignment="1">
      <alignment horizontal="left" vertical="center"/>
    </xf>
    <xf numFmtId="0" fontId="21" fillId="0" borderId="0" xfId="0" applyFont="1" applyAlignment="1">
      <alignment vertical="center"/>
    </xf>
    <xf numFmtId="178" fontId="21" fillId="0" borderId="0" xfId="1" applyNumberFormat="1" applyFont="1" applyAlignment="1">
      <alignment vertical="center"/>
    </xf>
    <xf numFmtId="0" fontId="21" fillId="0" borderId="0" xfId="0" applyNumberFormat="1" applyFont="1" applyAlignment="1">
      <alignment vertical="center"/>
    </xf>
    <xf numFmtId="0" fontId="21" fillId="0" borderId="0" xfId="1" applyNumberFormat="1" applyFont="1" applyAlignment="1">
      <alignment vertical="center"/>
    </xf>
    <xf numFmtId="0" fontId="22" fillId="0" borderId="0" xfId="0" applyFont="1" applyAlignment="1">
      <alignment vertical="center"/>
    </xf>
    <xf numFmtId="177" fontId="21" fillId="0" borderId="0" xfId="0" applyNumberFormat="1" applyFont="1" applyAlignment="1">
      <alignment vertical="center"/>
    </xf>
    <xf numFmtId="177" fontId="21" fillId="0" borderId="0" xfId="1" applyNumberFormat="1" applyFont="1" applyAlignment="1">
      <alignment vertical="center"/>
    </xf>
    <xf numFmtId="177" fontId="21" fillId="0" borderId="0" xfId="0" applyNumberFormat="1" applyFont="1" applyAlignment="1">
      <alignment horizontal="left" vertical="center"/>
    </xf>
    <xf numFmtId="0" fontId="23" fillId="0" borderId="0" xfId="0" applyFont="1" applyBorder="1" applyAlignment="1">
      <alignment vertical="center"/>
    </xf>
    <xf numFmtId="0" fontId="24" fillId="0" borderId="0" xfId="0" applyFont="1" applyBorder="1" applyAlignment="1">
      <alignment horizontal="left" vertical="center"/>
    </xf>
    <xf numFmtId="0" fontId="25" fillId="0" borderId="0" xfId="0" applyFont="1" applyBorder="1" applyAlignment="1">
      <alignment vertical="center"/>
    </xf>
    <xf numFmtId="0" fontId="25" fillId="0" borderId="0" xfId="0" applyFont="1" applyBorder="1" applyAlignment="1">
      <alignment horizontal="left" vertical="center"/>
    </xf>
    <xf numFmtId="0" fontId="39" fillId="0" borderId="16" xfId="0" applyFont="1" applyBorder="1" applyAlignment="1">
      <alignment vertical="center"/>
    </xf>
    <xf numFmtId="0" fontId="18" fillId="2" borderId="51" xfId="1" applyNumberFormat="1" applyFont="1" applyFill="1" applyBorder="1" applyAlignment="1">
      <alignment vertical="center"/>
    </xf>
    <xf numFmtId="0" fontId="40" fillId="0" borderId="67" xfId="0" applyFont="1" applyBorder="1" applyAlignment="1">
      <alignment vertical="center"/>
    </xf>
    <xf numFmtId="0" fontId="8" fillId="0" borderId="3" xfId="0" applyFont="1" applyBorder="1" applyAlignment="1">
      <alignment horizontal="left" vertical="center" shrinkToFit="1"/>
    </xf>
    <xf numFmtId="177" fontId="41" fillId="0" borderId="0" xfId="0" applyNumberFormat="1" applyFont="1" applyAlignment="1">
      <alignment vertical="center"/>
    </xf>
    <xf numFmtId="177" fontId="40" fillId="0" borderId="0" xfId="0" applyNumberFormat="1" applyFont="1" applyAlignment="1">
      <alignment vertical="center"/>
    </xf>
    <xf numFmtId="0" fontId="18" fillId="0" borderId="0" xfId="0" applyFont="1" applyBorder="1" applyAlignment="1">
      <alignment vertical="center"/>
    </xf>
    <xf numFmtId="0" fontId="18" fillId="2" borderId="0" xfId="0" applyFont="1" applyFill="1" applyBorder="1" applyAlignment="1">
      <alignment vertical="center"/>
    </xf>
    <xf numFmtId="0" fontId="18" fillId="2" borderId="0" xfId="0" applyNumberFormat="1" applyFont="1" applyFill="1" applyBorder="1" applyAlignment="1">
      <alignment vertical="center"/>
    </xf>
    <xf numFmtId="0" fontId="18" fillId="0" borderId="73" xfId="0" applyFont="1" applyBorder="1" applyAlignment="1">
      <alignment vertical="center"/>
    </xf>
    <xf numFmtId="0" fontId="18" fillId="0" borderId="20" xfId="0" applyFont="1" applyBorder="1" applyAlignment="1">
      <alignment vertical="center"/>
    </xf>
    <xf numFmtId="0" fontId="18" fillId="2" borderId="20" xfId="0" applyFont="1" applyFill="1" applyBorder="1" applyAlignment="1">
      <alignment vertical="center"/>
    </xf>
    <xf numFmtId="0" fontId="18" fillId="2" borderId="41" xfId="0" applyFont="1" applyFill="1" applyBorder="1" applyAlignment="1">
      <alignment vertical="center"/>
    </xf>
    <xf numFmtId="0" fontId="18" fillId="2" borderId="21" xfId="0" applyFont="1" applyFill="1" applyBorder="1" applyAlignment="1">
      <alignment vertical="center"/>
    </xf>
    <xf numFmtId="178" fontId="18" fillId="2" borderId="41" xfId="1" applyNumberFormat="1" applyFont="1" applyFill="1" applyBorder="1" applyAlignment="1">
      <alignment vertical="center"/>
    </xf>
    <xf numFmtId="0" fontId="18" fillId="2" borderId="20" xfId="0" applyNumberFormat="1" applyFont="1" applyFill="1" applyBorder="1" applyAlignment="1">
      <alignment vertical="center"/>
    </xf>
    <xf numFmtId="0" fontId="18" fillId="2" borderId="74" xfId="0" applyFont="1" applyFill="1" applyBorder="1" applyAlignment="1">
      <alignment vertical="center"/>
    </xf>
    <xf numFmtId="0" fontId="18" fillId="2" borderId="40" xfId="0" applyFont="1" applyFill="1" applyBorder="1" applyAlignment="1">
      <alignment vertical="center"/>
    </xf>
    <xf numFmtId="0" fontId="3" fillId="0" borderId="47" xfId="0" applyFont="1" applyBorder="1" applyAlignment="1">
      <alignment vertical="center"/>
    </xf>
    <xf numFmtId="0" fontId="3" fillId="0" borderId="48" xfId="0" applyFont="1" applyBorder="1" applyAlignment="1">
      <alignment vertical="center"/>
    </xf>
    <xf numFmtId="0" fontId="3" fillId="0" borderId="50" xfId="0" applyFont="1" applyBorder="1" applyAlignment="1">
      <alignment vertical="center"/>
    </xf>
    <xf numFmtId="0" fontId="3" fillId="0" borderId="48" xfId="0" applyNumberFormat="1" applyFont="1" applyBorder="1" applyAlignment="1">
      <alignment vertical="center"/>
    </xf>
    <xf numFmtId="0" fontId="3" fillId="0" borderId="49" xfId="0" applyFont="1" applyBorder="1" applyAlignment="1">
      <alignment vertical="center"/>
    </xf>
    <xf numFmtId="0" fontId="3" fillId="0" borderId="76" xfId="0" applyFont="1" applyBorder="1" applyAlignment="1">
      <alignment vertical="center"/>
    </xf>
    <xf numFmtId="0" fontId="18" fillId="2" borderId="75" xfId="0" applyFont="1" applyFill="1" applyBorder="1" applyAlignment="1">
      <alignment vertical="center"/>
    </xf>
    <xf numFmtId="0" fontId="3" fillId="0" borderId="56" xfId="0" applyFont="1" applyBorder="1" applyAlignment="1">
      <alignment vertical="center"/>
    </xf>
    <xf numFmtId="0" fontId="15" fillId="3" borderId="3" xfId="0" applyFont="1" applyFill="1" applyBorder="1" applyAlignment="1">
      <alignment vertical="center"/>
    </xf>
    <xf numFmtId="0" fontId="14" fillId="3" borderId="3" xfId="0" applyFont="1" applyFill="1" applyBorder="1" applyAlignment="1">
      <alignment vertical="center"/>
    </xf>
    <xf numFmtId="0" fontId="16" fillId="3" borderId="3" xfId="0" applyFont="1" applyFill="1" applyBorder="1" applyAlignment="1">
      <alignment vertical="center"/>
    </xf>
    <xf numFmtId="0" fontId="16" fillId="3" borderId="0" xfId="0" applyFont="1" applyFill="1" applyAlignment="1">
      <alignment vertical="center"/>
    </xf>
    <xf numFmtId="0" fontId="16" fillId="3" borderId="0" xfId="0" applyFont="1" applyFill="1" applyAlignment="1">
      <alignment horizontal="center" vertical="center"/>
    </xf>
    <xf numFmtId="0" fontId="42" fillId="2" borderId="0" xfId="0" applyFont="1" applyFill="1" applyBorder="1" applyAlignment="1">
      <alignment vertical="center"/>
    </xf>
    <xf numFmtId="0" fontId="42" fillId="2" borderId="0" xfId="0" applyNumberFormat="1" applyFont="1" applyFill="1" applyBorder="1" applyAlignment="1">
      <alignment vertical="center"/>
    </xf>
    <xf numFmtId="0" fontId="42" fillId="4" borderId="0" xfId="0" applyFont="1" applyFill="1" applyBorder="1" applyAlignment="1">
      <alignment vertical="center"/>
    </xf>
    <xf numFmtId="0" fontId="43" fillId="0" borderId="0" xfId="0" applyFont="1"/>
    <xf numFmtId="0" fontId="27" fillId="0" borderId="0" xfId="0" applyFont="1" applyBorder="1" applyAlignment="1">
      <alignment horizontal="left" vertical="center"/>
    </xf>
    <xf numFmtId="0" fontId="42" fillId="5" borderId="0" xfId="0" applyFont="1" applyFill="1" applyBorder="1" applyAlignment="1">
      <alignment vertical="center"/>
    </xf>
    <xf numFmtId="0" fontId="44" fillId="2" borderId="0" xfId="0" applyFont="1" applyFill="1" applyBorder="1" applyAlignment="1">
      <alignment horizontal="center" vertical="center"/>
    </xf>
    <xf numFmtId="0" fontId="8" fillId="2" borderId="77" xfId="0" applyNumberFormat="1" applyFont="1" applyFill="1" applyBorder="1" applyAlignment="1">
      <alignment horizontal="center" vertical="center"/>
    </xf>
    <xf numFmtId="0" fontId="18" fillId="2" borderId="78" xfId="0" applyNumberFormat="1" applyFont="1" applyFill="1" applyBorder="1" applyAlignment="1">
      <alignment vertical="center"/>
    </xf>
    <xf numFmtId="0" fontId="18" fillId="2" borderId="8" xfId="0" applyNumberFormat="1" applyFont="1" applyFill="1" applyBorder="1" applyAlignment="1">
      <alignment vertical="center"/>
    </xf>
    <xf numFmtId="0" fontId="18" fillId="2" borderId="79" xfId="0" applyNumberFormat="1" applyFont="1" applyFill="1" applyBorder="1" applyAlignment="1">
      <alignment vertical="center"/>
    </xf>
    <xf numFmtId="0" fontId="18" fillId="2" borderId="80" xfId="0" applyNumberFormat="1" applyFont="1" applyFill="1" applyBorder="1" applyAlignment="1">
      <alignment vertical="center"/>
    </xf>
    <xf numFmtId="0" fontId="18" fillId="2" borderId="81" xfId="0" applyNumberFormat="1" applyFont="1" applyFill="1" applyBorder="1" applyAlignment="1">
      <alignment vertical="center"/>
    </xf>
    <xf numFmtId="0" fontId="18" fillId="2" borderId="82" xfId="0" applyNumberFormat="1" applyFont="1" applyFill="1" applyBorder="1" applyAlignment="1">
      <alignment vertical="center"/>
    </xf>
    <xf numFmtId="0" fontId="18" fillId="2" borderId="77" xfId="0" applyNumberFormat="1" applyFont="1" applyFill="1" applyBorder="1" applyAlignment="1">
      <alignment vertical="center"/>
    </xf>
    <xf numFmtId="0" fontId="18" fillId="2" borderId="83" xfId="0" applyNumberFormat="1" applyFont="1" applyFill="1" applyBorder="1" applyAlignment="1">
      <alignment vertical="center"/>
    </xf>
    <xf numFmtId="0" fontId="3" fillId="0" borderId="82" xfId="0" applyNumberFormat="1" applyFont="1" applyFill="1" applyBorder="1" applyAlignment="1">
      <alignment vertical="center"/>
    </xf>
    <xf numFmtId="0" fontId="45" fillId="0" borderId="0" xfId="0" applyFont="1" applyAlignment="1">
      <alignment vertical="center"/>
    </xf>
    <xf numFmtId="0" fontId="13" fillId="0" borderId="84" xfId="0" applyFont="1" applyBorder="1" applyAlignment="1">
      <alignment vertical="center"/>
    </xf>
    <xf numFmtId="177" fontId="18" fillId="2" borderId="21" xfId="0" applyNumberFormat="1" applyFont="1" applyFill="1" applyBorder="1" applyAlignment="1">
      <alignment vertical="center"/>
    </xf>
    <xf numFmtId="177" fontId="18" fillId="2" borderId="85" xfId="0" applyNumberFormat="1" applyFont="1" applyFill="1" applyBorder="1" applyAlignment="1">
      <alignment vertical="center"/>
    </xf>
    <xf numFmtId="0" fontId="18" fillId="2" borderId="86" xfId="0" applyFont="1" applyFill="1" applyBorder="1" applyAlignment="1">
      <alignment vertical="center"/>
    </xf>
    <xf numFmtId="0" fontId="18" fillId="2" borderId="85" xfId="0" applyFont="1" applyFill="1" applyBorder="1" applyAlignment="1">
      <alignment vertical="center"/>
    </xf>
    <xf numFmtId="0" fontId="18" fillId="2" borderId="83" xfId="0" applyFont="1" applyFill="1" applyBorder="1" applyAlignment="1">
      <alignment vertical="center"/>
    </xf>
    <xf numFmtId="0" fontId="18" fillId="2" borderId="87" xfId="0" applyFont="1" applyFill="1" applyBorder="1" applyAlignment="1">
      <alignment vertical="center"/>
    </xf>
    <xf numFmtId="0" fontId="18" fillId="2" borderId="88" xfId="0" applyFont="1" applyFill="1" applyBorder="1" applyAlignment="1">
      <alignment vertical="center"/>
    </xf>
    <xf numFmtId="0" fontId="18" fillId="2" borderId="89" xfId="0" applyFont="1" applyFill="1" applyBorder="1" applyAlignment="1">
      <alignment vertical="center"/>
    </xf>
    <xf numFmtId="0" fontId="3" fillId="6" borderId="15" xfId="0" applyFont="1" applyFill="1" applyBorder="1" applyAlignment="1">
      <alignment vertical="center"/>
    </xf>
    <xf numFmtId="0" fontId="3" fillId="6" borderId="16" xfId="0" applyFont="1" applyFill="1" applyBorder="1" applyAlignment="1">
      <alignment vertical="center"/>
    </xf>
    <xf numFmtId="0" fontId="18" fillId="6" borderId="18" xfId="0" applyFont="1" applyFill="1" applyBorder="1" applyAlignment="1">
      <alignment vertical="center"/>
    </xf>
    <xf numFmtId="0" fontId="3" fillId="6" borderId="17" xfId="0" applyFont="1" applyFill="1" applyBorder="1" applyAlignment="1">
      <alignment vertical="center"/>
    </xf>
    <xf numFmtId="178" fontId="18" fillId="6" borderId="18" xfId="1" applyNumberFormat="1" applyFont="1" applyFill="1" applyBorder="1" applyAlignment="1">
      <alignment vertical="center"/>
    </xf>
    <xf numFmtId="0" fontId="18" fillId="6" borderId="78" xfId="0" applyNumberFormat="1" applyFont="1" applyFill="1" applyBorder="1" applyAlignment="1">
      <alignment vertical="center"/>
    </xf>
    <xf numFmtId="0" fontId="3" fillId="6" borderId="81" xfId="0" applyNumberFormat="1" applyFont="1" applyFill="1" applyBorder="1" applyAlignment="1">
      <alignment vertical="center"/>
    </xf>
    <xf numFmtId="0" fontId="3" fillId="6" borderId="42" xfId="0" applyFont="1" applyFill="1" applyBorder="1" applyAlignment="1">
      <alignment vertical="center"/>
    </xf>
    <xf numFmtId="0" fontId="3" fillId="6" borderId="16" xfId="0" applyNumberFormat="1" applyFont="1" applyFill="1" applyBorder="1" applyAlignment="1">
      <alignment vertical="center"/>
    </xf>
    <xf numFmtId="0" fontId="3" fillId="6" borderId="18" xfId="0" applyFont="1" applyFill="1" applyBorder="1" applyAlignment="1">
      <alignment vertical="center"/>
    </xf>
    <xf numFmtId="0" fontId="18" fillId="6" borderId="16" xfId="0" applyFont="1" applyFill="1" applyBorder="1" applyAlignment="1">
      <alignment vertical="center"/>
    </xf>
    <xf numFmtId="0" fontId="3" fillId="6" borderId="45" xfId="0" applyFont="1" applyFill="1" applyBorder="1" applyAlignment="1">
      <alignment vertical="center"/>
    </xf>
    <xf numFmtId="0" fontId="18" fillId="6" borderId="54" xfId="1" applyNumberFormat="1" applyFont="1" applyFill="1" applyBorder="1" applyAlignment="1">
      <alignment vertical="center"/>
    </xf>
    <xf numFmtId="0" fontId="3" fillId="6" borderId="47" xfId="0" applyFont="1" applyFill="1" applyBorder="1" applyAlignment="1">
      <alignment vertical="center"/>
    </xf>
    <xf numFmtId="0" fontId="3" fillId="6" borderId="48" xfId="0" applyFont="1" applyFill="1" applyBorder="1" applyAlignment="1">
      <alignment vertical="center"/>
    </xf>
    <xf numFmtId="0" fontId="3" fillId="6" borderId="50" xfId="0" applyFont="1" applyFill="1" applyBorder="1" applyAlignment="1">
      <alignment vertical="center"/>
    </xf>
    <xf numFmtId="178" fontId="18" fillId="6" borderId="49" xfId="1" applyNumberFormat="1" applyFont="1" applyFill="1" applyBorder="1" applyAlignment="1">
      <alignment vertical="center"/>
    </xf>
    <xf numFmtId="0" fontId="3" fillId="6" borderId="80" xfId="0" applyNumberFormat="1" applyFont="1" applyFill="1" applyBorder="1" applyAlignment="1">
      <alignment vertical="center"/>
    </xf>
    <xf numFmtId="0" fontId="3" fillId="6" borderId="56" xfId="0" applyFont="1" applyFill="1" applyBorder="1" applyAlignment="1">
      <alignment vertical="center"/>
    </xf>
    <xf numFmtId="0" fontId="3" fillId="6" borderId="48" xfId="0" applyNumberFormat="1" applyFont="1" applyFill="1" applyBorder="1" applyAlignment="1">
      <alignment vertical="center"/>
    </xf>
    <xf numFmtId="0" fontId="3" fillId="6" borderId="49" xfId="0" applyFont="1" applyFill="1" applyBorder="1" applyAlignment="1">
      <alignment vertical="center"/>
    </xf>
    <xf numFmtId="0" fontId="3" fillId="6" borderId="76" xfId="0" applyFont="1" applyFill="1" applyBorder="1" applyAlignment="1">
      <alignment vertical="center"/>
    </xf>
    <xf numFmtId="0" fontId="3" fillId="6" borderId="62" xfId="0" applyFont="1" applyFill="1" applyBorder="1" applyAlignment="1">
      <alignment vertical="center"/>
    </xf>
    <xf numFmtId="0" fontId="3" fillId="6" borderId="14" xfId="0" applyFont="1" applyFill="1" applyBorder="1" applyAlignment="1">
      <alignment vertical="center"/>
    </xf>
    <xf numFmtId="0" fontId="3" fillId="6" borderId="1" xfId="0" applyFont="1" applyFill="1" applyBorder="1" applyAlignment="1">
      <alignment vertical="center"/>
    </xf>
    <xf numFmtId="0" fontId="3" fillId="6" borderId="9" xfId="0" applyFont="1" applyFill="1" applyBorder="1" applyAlignment="1">
      <alignment vertical="center"/>
    </xf>
    <xf numFmtId="178" fontId="18" fillId="6" borderId="10" xfId="1" applyNumberFormat="1" applyFont="1" applyFill="1" applyBorder="1" applyAlignment="1">
      <alignment vertical="center"/>
    </xf>
    <xf numFmtId="0" fontId="3" fillId="6" borderId="82" xfId="0" applyNumberFormat="1" applyFont="1" applyFill="1" applyBorder="1" applyAlignment="1">
      <alignment vertical="center"/>
    </xf>
    <xf numFmtId="0" fontId="3" fillId="6" borderId="43" xfId="0" applyFont="1" applyFill="1" applyBorder="1" applyAlignment="1">
      <alignment vertical="center"/>
    </xf>
    <xf numFmtId="0" fontId="3" fillId="6" borderId="1" xfId="0" applyNumberFormat="1" applyFont="1" applyFill="1" applyBorder="1" applyAlignment="1">
      <alignment vertical="center"/>
    </xf>
    <xf numFmtId="0" fontId="3" fillId="6" borderId="10" xfId="0" applyFont="1" applyFill="1" applyBorder="1" applyAlignment="1">
      <alignment vertical="center"/>
    </xf>
    <xf numFmtId="177" fontId="3" fillId="6" borderId="17" xfId="0" applyNumberFormat="1" applyFont="1" applyFill="1" applyBorder="1" applyAlignment="1">
      <alignment vertical="center"/>
    </xf>
    <xf numFmtId="177" fontId="3" fillId="6" borderId="18" xfId="0" applyNumberFormat="1" applyFont="1" applyFill="1" applyBorder="1" applyAlignment="1">
      <alignment vertical="center"/>
    </xf>
    <xf numFmtId="177" fontId="3" fillId="6" borderId="34" xfId="0" applyNumberFormat="1" applyFont="1" applyFill="1" applyBorder="1" applyAlignment="1">
      <alignment vertical="center"/>
    </xf>
    <xf numFmtId="177" fontId="3" fillId="6" borderId="16" xfId="0" applyNumberFormat="1" applyFont="1" applyFill="1" applyBorder="1" applyAlignment="1">
      <alignment vertical="center"/>
    </xf>
    <xf numFmtId="177" fontId="3" fillId="6" borderId="18" xfId="1" applyNumberFormat="1" applyFont="1" applyFill="1" applyBorder="1" applyAlignment="1">
      <alignment vertical="center"/>
    </xf>
    <xf numFmtId="177" fontId="3" fillId="6" borderId="35" xfId="0" applyNumberFormat="1" applyFont="1" applyFill="1" applyBorder="1" applyAlignment="1">
      <alignment vertical="center"/>
    </xf>
    <xf numFmtId="177" fontId="7" fillId="6" borderId="35" xfId="0" applyNumberFormat="1" applyFont="1" applyFill="1" applyBorder="1" applyAlignment="1">
      <alignment vertical="center"/>
    </xf>
    <xf numFmtId="177" fontId="3" fillId="6" borderId="33" xfId="0" applyNumberFormat="1" applyFont="1" applyFill="1" applyBorder="1" applyAlignment="1">
      <alignment vertical="center"/>
    </xf>
    <xf numFmtId="0" fontId="3" fillId="6" borderId="19" xfId="0" applyFont="1" applyFill="1" applyBorder="1" applyAlignment="1">
      <alignment vertical="center"/>
    </xf>
    <xf numFmtId="0" fontId="3" fillId="6" borderId="33" xfId="0" applyFont="1" applyFill="1" applyBorder="1" applyAlignment="1">
      <alignment vertical="center"/>
    </xf>
    <xf numFmtId="0" fontId="3" fillId="6" borderId="67" xfId="0" applyFont="1" applyFill="1" applyBorder="1" applyAlignment="1">
      <alignment vertical="center"/>
    </xf>
    <xf numFmtId="0" fontId="3" fillId="6" borderId="19" xfId="0" applyFont="1" applyFill="1" applyBorder="1" applyAlignment="1">
      <alignment vertical="center" shrinkToFit="1"/>
    </xf>
    <xf numFmtId="0" fontId="3" fillId="6" borderId="35" xfId="0" applyFont="1" applyFill="1" applyBorder="1" applyAlignment="1">
      <alignment vertical="center" shrinkToFit="1"/>
    </xf>
    <xf numFmtId="0" fontId="3" fillId="6" borderId="33" xfId="0" applyFont="1" applyFill="1" applyBorder="1" applyAlignment="1">
      <alignment vertical="center" shrinkToFit="1"/>
    </xf>
    <xf numFmtId="177" fontId="3" fillId="6" borderId="50" xfId="0" applyNumberFormat="1" applyFont="1" applyFill="1" applyBorder="1" applyAlignment="1">
      <alignment vertical="center"/>
    </xf>
    <xf numFmtId="177" fontId="3" fillId="6" borderId="49" xfId="0" applyNumberFormat="1" applyFont="1" applyFill="1" applyBorder="1" applyAlignment="1">
      <alignment vertical="center"/>
    </xf>
    <xf numFmtId="177" fontId="3" fillId="6" borderId="90" xfId="0" applyNumberFormat="1" applyFont="1" applyFill="1" applyBorder="1" applyAlignment="1">
      <alignment vertical="center"/>
    </xf>
    <xf numFmtId="177" fontId="3" fillId="6" borderId="48" xfId="0" applyNumberFormat="1" applyFont="1" applyFill="1" applyBorder="1" applyAlignment="1">
      <alignment vertical="center"/>
    </xf>
    <xf numFmtId="177" fontId="3" fillId="6" borderId="49" xfId="1" applyNumberFormat="1" applyFont="1" applyFill="1" applyBorder="1" applyAlignment="1">
      <alignment vertical="center"/>
    </xf>
    <xf numFmtId="177" fontId="3" fillId="6" borderId="53" xfId="0" applyNumberFormat="1" applyFont="1" applyFill="1" applyBorder="1" applyAlignment="1">
      <alignment vertical="center"/>
    </xf>
    <xf numFmtId="177" fontId="7" fillId="6" borderId="53" xfId="0" applyNumberFormat="1" applyFont="1" applyFill="1" applyBorder="1" applyAlignment="1">
      <alignment vertical="center"/>
    </xf>
    <xf numFmtId="177" fontId="3" fillId="6" borderId="61" xfId="0" applyNumberFormat="1" applyFont="1" applyFill="1" applyBorder="1" applyAlignment="1">
      <alignment vertical="center"/>
    </xf>
    <xf numFmtId="0" fontId="3" fillId="6" borderId="52" xfId="0" applyFont="1" applyFill="1" applyBorder="1" applyAlignment="1">
      <alignment vertical="center"/>
    </xf>
    <xf numFmtId="0" fontId="3" fillId="6" borderId="61" xfId="0" applyFont="1" applyFill="1" applyBorder="1" applyAlignment="1">
      <alignment vertical="center"/>
    </xf>
    <xf numFmtId="0" fontId="3" fillId="6" borderId="68" xfId="0" applyFont="1" applyFill="1" applyBorder="1" applyAlignment="1">
      <alignment vertical="center"/>
    </xf>
    <xf numFmtId="0" fontId="3" fillId="6" borderId="52" xfId="0" applyFont="1" applyFill="1" applyBorder="1" applyAlignment="1">
      <alignment vertical="center" shrinkToFit="1"/>
    </xf>
    <xf numFmtId="0" fontId="3" fillId="6" borderId="53" xfId="0" applyFont="1" applyFill="1" applyBorder="1" applyAlignment="1">
      <alignment vertical="center" shrinkToFit="1"/>
    </xf>
    <xf numFmtId="0" fontId="3" fillId="6" borderId="61" xfId="0" applyFont="1" applyFill="1" applyBorder="1" applyAlignment="1">
      <alignment vertical="center" shrinkToFit="1"/>
    </xf>
    <xf numFmtId="0" fontId="3" fillId="6" borderId="71" xfId="0" applyFont="1" applyFill="1" applyBorder="1" applyAlignment="1">
      <alignment vertical="center" shrinkToFit="1"/>
    </xf>
    <xf numFmtId="0" fontId="3" fillId="6" borderId="38" xfId="0" applyFont="1" applyFill="1" applyBorder="1" applyAlignment="1">
      <alignment vertical="center" shrinkToFit="1"/>
    </xf>
    <xf numFmtId="0" fontId="3" fillId="6" borderId="73" xfId="0" applyFont="1" applyFill="1" applyBorder="1" applyAlignment="1">
      <alignment vertical="center"/>
    </xf>
    <xf numFmtId="0" fontId="3" fillId="6" borderId="20" xfId="0" applyFont="1" applyFill="1" applyBorder="1" applyAlignment="1">
      <alignment vertical="center"/>
    </xf>
    <xf numFmtId="0" fontId="3" fillId="6" borderId="60" xfId="0" applyFont="1" applyFill="1" applyBorder="1" applyAlignment="1">
      <alignment vertical="center" shrinkToFit="1"/>
    </xf>
    <xf numFmtId="0" fontId="3" fillId="6" borderId="58" xfId="0" applyFont="1" applyFill="1" applyBorder="1" applyAlignment="1">
      <alignment vertical="center" shrinkToFit="1"/>
    </xf>
    <xf numFmtId="0" fontId="18" fillId="6" borderId="94" xfId="0" applyFont="1" applyFill="1" applyBorder="1" applyAlignment="1">
      <alignment vertical="center"/>
    </xf>
    <xf numFmtId="0" fontId="18" fillId="2" borderId="138" xfId="0" applyNumberFormat="1" applyFont="1" applyFill="1" applyBorder="1" applyAlignment="1">
      <alignment vertical="center"/>
    </xf>
    <xf numFmtId="0" fontId="18" fillId="6" borderId="26" xfId="0" applyNumberFormat="1" applyFont="1" applyFill="1" applyBorder="1" applyAlignment="1">
      <alignment vertical="center"/>
    </xf>
    <xf numFmtId="0" fontId="18" fillId="2" borderId="140" xfId="0" applyFont="1" applyFill="1" applyBorder="1" applyAlignment="1">
      <alignment vertical="center"/>
    </xf>
    <xf numFmtId="0" fontId="18" fillId="6" borderId="96" xfId="0" applyFont="1" applyFill="1" applyBorder="1" applyAlignment="1">
      <alignment vertical="center"/>
    </xf>
    <xf numFmtId="0" fontId="18" fillId="6" borderId="141" xfId="1" applyNumberFormat="1" applyFont="1" applyFill="1" applyBorder="1" applyAlignment="1">
      <alignment vertical="center"/>
    </xf>
    <xf numFmtId="0" fontId="46" fillId="2" borderId="136" xfId="0" applyFont="1" applyFill="1" applyBorder="1" applyAlignment="1">
      <alignment vertical="center"/>
    </xf>
    <xf numFmtId="0" fontId="46" fillId="2" borderId="137" xfId="0" applyFont="1" applyFill="1" applyBorder="1" applyAlignment="1">
      <alignment vertical="center"/>
    </xf>
    <xf numFmtId="0" fontId="47" fillId="2" borderId="135" xfId="0" applyFont="1" applyFill="1" applyBorder="1" applyAlignment="1">
      <alignment vertical="center"/>
    </xf>
    <xf numFmtId="0" fontId="46" fillId="2" borderId="139" xfId="0" applyNumberFormat="1" applyFont="1" applyFill="1" applyBorder="1" applyAlignment="1">
      <alignment vertical="center"/>
    </xf>
    <xf numFmtId="0" fontId="46" fillId="2" borderId="137" xfId="0" applyNumberFormat="1" applyFont="1" applyFill="1" applyBorder="1" applyAlignment="1">
      <alignment vertical="center"/>
    </xf>
    <xf numFmtId="0" fontId="47" fillId="2" borderId="135" xfId="0" applyNumberFormat="1" applyFont="1" applyFill="1" applyBorder="1" applyAlignment="1">
      <alignment vertical="center"/>
    </xf>
    <xf numFmtId="0" fontId="46" fillId="2" borderId="139" xfId="0" applyFont="1" applyFill="1" applyBorder="1" applyAlignment="1">
      <alignment vertical="center"/>
    </xf>
    <xf numFmtId="0" fontId="46" fillId="2" borderId="139" xfId="1" applyNumberFormat="1" applyFont="1" applyFill="1" applyBorder="1" applyAlignment="1">
      <alignment vertical="center"/>
    </xf>
    <xf numFmtId="0" fontId="46" fillId="2" borderId="137" xfId="1" applyNumberFormat="1" applyFont="1" applyFill="1" applyBorder="1" applyAlignment="1">
      <alignment vertical="center"/>
    </xf>
    <xf numFmtId="0" fontId="47" fillId="2" borderId="135" xfId="1" applyNumberFormat="1" applyFont="1" applyFill="1" applyBorder="1" applyAlignment="1">
      <alignment vertical="center"/>
    </xf>
    <xf numFmtId="0" fontId="18" fillId="2" borderId="23" xfId="0" applyNumberFormat="1" applyFont="1" applyFill="1" applyBorder="1" applyAlignment="1">
      <alignment vertical="center"/>
    </xf>
    <xf numFmtId="0" fontId="18" fillId="2" borderId="127" xfId="0" applyFont="1" applyFill="1" applyBorder="1" applyAlignment="1">
      <alignment vertical="center"/>
    </xf>
    <xf numFmtId="0" fontId="18" fillId="6" borderId="95" xfId="0" applyFont="1" applyFill="1" applyBorder="1" applyAlignment="1">
      <alignment vertical="center"/>
    </xf>
    <xf numFmtId="0" fontId="48" fillId="0" borderId="0" xfId="0" applyFont="1" applyAlignment="1">
      <alignment vertical="center"/>
    </xf>
    <xf numFmtId="0" fontId="5" fillId="0" borderId="3" xfId="0" applyFont="1" applyBorder="1" applyAlignment="1">
      <alignment horizontal="left" vertical="center"/>
    </xf>
    <xf numFmtId="177" fontId="8" fillId="0" borderId="84" xfId="0" applyNumberFormat="1" applyFont="1" applyBorder="1" applyAlignment="1">
      <alignment horizontal="left" vertical="center"/>
    </xf>
    <xf numFmtId="177" fontId="0" fillId="0" borderId="84" xfId="0" applyNumberFormat="1" applyBorder="1" applyAlignment="1">
      <alignment horizontal="left" vertical="center"/>
    </xf>
    <xf numFmtId="177" fontId="3" fillId="0" borderId="84" xfId="0" applyNumberFormat="1" applyFont="1" applyBorder="1" applyAlignment="1">
      <alignment vertical="center"/>
    </xf>
    <xf numFmtId="177" fontId="8" fillId="0" borderId="32" xfId="0" applyNumberFormat="1" applyFont="1" applyBorder="1" applyAlignment="1">
      <alignment horizontal="center" vertical="center"/>
    </xf>
    <xf numFmtId="177" fontId="0" fillId="0" borderId="24" xfId="0" applyNumberFormat="1" applyBorder="1" applyAlignment="1">
      <alignment horizontal="left" vertical="center"/>
    </xf>
    <xf numFmtId="177" fontId="7" fillId="0" borderId="24" xfId="0" applyNumberFormat="1" applyFont="1" applyBorder="1" applyAlignment="1">
      <alignment horizontal="left" vertical="center"/>
    </xf>
    <xf numFmtId="177" fontId="5" fillId="0" borderId="24" xfId="0" applyNumberFormat="1" applyFont="1" applyBorder="1" applyAlignment="1">
      <alignment horizontal="left" vertical="center"/>
    </xf>
    <xf numFmtId="177" fontId="8" fillId="0" borderId="24" xfId="1" applyNumberFormat="1" applyFont="1" applyFill="1" applyBorder="1" applyAlignment="1">
      <alignment vertical="center" wrapText="1"/>
    </xf>
    <xf numFmtId="177" fontId="3" fillId="0" borderId="145" xfId="0" applyNumberFormat="1" applyFont="1" applyBorder="1" applyAlignment="1">
      <alignment vertical="center"/>
    </xf>
    <xf numFmtId="177" fontId="8" fillId="0" borderId="24" xfId="0" applyNumberFormat="1" applyFont="1" applyBorder="1" applyAlignment="1">
      <alignment horizontal="center" vertical="center"/>
    </xf>
    <xf numFmtId="177" fontId="8" fillId="0" borderId="28" xfId="0" applyNumberFormat="1" applyFont="1" applyBorder="1" applyAlignment="1">
      <alignment horizontal="center" vertical="center"/>
    </xf>
    <xf numFmtId="0" fontId="3" fillId="0" borderId="95" xfId="0" applyFont="1" applyBorder="1" applyAlignment="1">
      <alignment vertical="center"/>
    </xf>
    <xf numFmtId="0" fontId="3" fillId="0" borderId="96" xfId="0" applyFont="1" applyBorder="1" applyAlignment="1">
      <alignment vertical="center"/>
    </xf>
    <xf numFmtId="0" fontId="3" fillId="0" borderId="16" xfId="0" applyFont="1" applyBorder="1" applyAlignment="1">
      <alignment vertical="center"/>
    </xf>
    <xf numFmtId="0" fontId="3" fillId="0" borderId="115" xfId="0" applyFont="1" applyBorder="1" applyAlignment="1">
      <alignment vertical="center"/>
    </xf>
    <xf numFmtId="0" fontId="3" fillId="0" borderId="117" xfId="0" applyFont="1" applyBorder="1" applyAlignment="1">
      <alignment vertical="center"/>
    </xf>
    <xf numFmtId="0" fontId="3" fillId="0" borderId="116" xfId="0" applyFont="1" applyBorder="1" applyAlignment="1">
      <alignment vertical="center"/>
    </xf>
    <xf numFmtId="0" fontId="5" fillId="0" borderId="1" xfId="0" applyFont="1" applyBorder="1" applyAlignment="1">
      <alignment vertical="center"/>
    </xf>
    <xf numFmtId="0" fontId="3" fillId="0" borderId="34" xfId="0" applyFont="1" applyBorder="1" applyAlignment="1">
      <alignment vertical="center"/>
    </xf>
    <xf numFmtId="0" fontId="3" fillId="0" borderId="36" xfId="0" applyFont="1" applyBorder="1" applyAlignment="1">
      <alignment vertical="center"/>
    </xf>
    <xf numFmtId="0" fontId="18" fillId="2" borderId="90" xfId="0" applyFont="1" applyFill="1" applyBorder="1" applyAlignment="1">
      <alignment vertical="center"/>
    </xf>
    <xf numFmtId="0" fontId="3" fillId="0" borderId="97" xfId="0" applyFont="1" applyBorder="1" applyAlignment="1">
      <alignment vertical="center"/>
    </xf>
    <xf numFmtId="0" fontId="3" fillId="0" borderId="147" xfId="0" applyFont="1" applyBorder="1" applyAlignment="1">
      <alignment vertical="center"/>
    </xf>
    <xf numFmtId="0" fontId="0" fillId="0" borderId="0" xfId="0" applyBorder="1" applyAlignment="1">
      <alignment vertical="center"/>
    </xf>
    <xf numFmtId="0" fontId="6" fillId="0" borderId="0" xfId="0" applyFont="1" applyBorder="1" applyAlignment="1">
      <alignment vertical="center"/>
    </xf>
    <xf numFmtId="0" fontId="12" fillId="0" borderId="0" xfId="0" applyFont="1" applyBorder="1" applyAlignment="1">
      <alignment vertical="center"/>
    </xf>
    <xf numFmtId="0" fontId="8" fillId="2" borderId="95" xfId="0" applyFont="1" applyFill="1" applyBorder="1" applyAlignment="1">
      <alignment horizontal="center" vertical="center" wrapText="1"/>
    </xf>
    <xf numFmtId="0" fontId="8" fillId="2" borderId="96" xfId="0" applyFont="1" applyFill="1" applyBorder="1" applyAlignment="1">
      <alignment horizontal="center" vertical="center"/>
    </xf>
    <xf numFmtId="0" fontId="3" fillId="0" borderId="95" xfId="0" applyFont="1" applyBorder="1" applyAlignment="1">
      <alignment vertical="center"/>
    </xf>
    <xf numFmtId="0" fontId="3" fillId="0" borderId="96" xfId="0" applyFont="1" applyBorder="1" applyAlignment="1">
      <alignment vertical="center"/>
    </xf>
    <xf numFmtId="0" fontId="3" fillId="0" borderId="16" xfId="0" applyFont="1" applyBorder="1" applyAlignment="1">
      <alignment vertical="center"/>
    </xf>
    <xf numFmtId="0" fontId="3" fillId="0" borderId="106" xfId="0" applyFont="1" applyBorder="1" applyAlignment="1">
      <alignment vertical="center"/>
    </xf>
    <xf numFmtId="0" fontId="3" fillId="0" borderId="107" xfId="0" applyFont="1" applyBorder="1" applyAlignment="1">
      <alignment vertical="center"/>
    </xf>
    <xf numFmtId="0" fontId="3" fillId="0" borderId="17" xfId="0" applyFont="1" applyBorder="1" applyAlignment="1">
      <alignment vertical="center"/>
    </xf>
    <xf numFmtId="0" fontId="7" fillId="0" borderId="97" xfId="0" applyFont="1" applyBorder="1" applyAlignment="1">
      <alignment horizontal="left" vertical="center"/>
    </xf>
    <xf numFmtId="0" fontId="7" fillId="0" borderId="4" xfId="0" applyFont="1" applyBorder="1" applyAlignment="1">
      <alignment horizontal="left" vertical="center"/>
    </xf>
    <xf numFmtId="0" fontId="7" fillId="0" borderId="43" xfId="0" applyFont="1" applyBorder="1" applyAlignment="1">
      <alignment horizontal="left" vertical="center"/>
    </xf>
    <xf numFmtId="0" fontId="5" fillId="0" borderId="109" xfId="0" applyFont="1" applyBorder="1" applyAlignment="1">
      <alignment vertical="center"/>
    </xf>
    <xf numFmtId="0" fontId="5" fillId="0" borderId="110" xfId="0" applyFont="1" applyBorder="1" applyAlignment="1">
      <alignment vertical="center"/>
    </xf>
    <xf numFmtId="0" fontId="8" fillId="0" borderId="108" xfId="0" applyFont="1" applyBorder="1" applyAlignment="1">
      <alignment horizontal="left" vertical="center"/>
    </xf>
    <xf numFmtId="0" fontId="8" fillId="0" borderId="12" xfId="0" applyFont="1" applyBorder="1" applyAlignment="1">
      <alignment horizontal="left" vertical="center"/>
    </xf>
    <xf numFmtId="0" fontId="8" fillId="0" borderId="84" xfId="0" applyFont="1" applyBorder="1" applyAlignment="1">
      <alignment horizontal="left" vertical="center"/>
    </xf>
    <xf numFmtId="0" fontId="8" fillId="0" borderId="13" xfId="0" applyFont="1" applyBorder="1" applyAlignment="1">
      <alignment horizontal="left" vertical="center"/>
    </xf>
    <xf numFmtId="0" fontId="0" fillId="0" borderId="12" xfId="0" applyBorder="1" applyAlignment="1">
      <alignment horizontal="left" vertical="center"/>
    </xf>
    <xf numFmtId="0" fontId="0" fillId="0" borderId="103" xfId="0" applyBorder="1" applyAlignment="1">
      <alignment horizontal="left" vertical="center"/>
    </xf>
    <xf numFmtId="0" fontId="8" fillId="2" borderId="93" xfId="1" applyNumberFormat="1" applyFont="1" applyFill="1" applyBorder="1" applyAlignment="1">
      <alignment vertical="center" wrapText="1"/>
    </xf>
    <xf numFmtId="0" fontId="0" fillId="0" borderId="59" xfId="1" applyNumberFormat="1" applyFont="1" applyBorder="1" applyAlignment="1">
      <alignment vertical="center" wrapText="1"/>
    </xf>
    <xf numFmtId="0" fontId="3" fillId="0" borderId="10" xfId="0" applyFont="1" applyBorder="1" applyAlignment="1">
      <alignment horizontal="center" vertical="center"/>
    </xf>
    <xf numFmtId="0" fontId="3" fillId="0" borderId="27" xfId="0" applyFont="1" applyBorder="1" applyAlignment="1">
      <alignment horizontal="center" vertical="center"/>
    </xf>
    <xf numFmtId="0" fontId="3" fillId="0" borderId="43" xfId="0" applyFont="1" applyBorder="1" applyAlignment="1">
      <alignment horizontal="center" vertical="center"/>
    </xf>
    <xf numFmtId="0" fontId="6" fillId="0" borderId="95" xfId="0" applyFont="1" applyBorder="1" applyAlignment="1">
      <alignment horizontal="center" vertical="center" wrapText="1"/>
    </xf>
    <xf numFmtId="0" fontId="6" fillId="0" borderId="96" xfId="0" applyFont="1" applyBorder="1" applyAlignment="1">
      <alignment horizontal="center" vertical="center" wrapText="1"/>
    </xf>
    <xf numFmtId="0" fontId="8" fillId="0" borderId="96" xfId="0" applyFont="1" applyBorder="1" applyAlignment="1">
      <alignment horizontal="center" vertical="center" wrapText="1"/>
    </xf>
    <xf numFmtId="0" fontId="0" fillId="0" borderId="20" xfId="0" applyBorder="1" applyAlignment="1">
      <alignment horizontal="center" vertical="center" wrapText="1"/>
    </xf>
    <xf numFmtId="0" fontId="6" fillId="0" borderId="111" xfId="0" applyFont="1" applyBorder="1" applyAlignment="1">
      <alignment horizontal="center" vertical="center" wrapText="1"/>
    </xf>
    <xf numFmtId="0" fontId="12" fillId="0" borderId="20" xfId="0" applyFont="1" applyBorder="1" applyAlignment="1">
      <alignment horizontal="center" vertical="center" wrapText="1"/>
    </xf>
    <xf numFmtId="0" fontId="8" fillId="0" borderId="95" xfId="0" applyFont="1" applyBorder="1" applyAlignment="1">
      <alignment horizontal="center" vertical="center" wrapText="1"/>
    </xf>
    <xf numFmtId="0" fontId="0" fillId="0" borderId="20" xfId="0" applyBorder="1" applyAlignment="1">
      <alignment horizontal="center" vertical="center"/>
    </xf>
    <xf numFmtId="0" fontId="8" fillId="0" borderId="96" xfId="0" applyFont="1" applyBorder="1" applyAlignment="1">
      <alignment horizontal="center" vertical="center"/>
    </xf>
    <xf numFmtId="178" fontId="8" fillId="2" borderId="94" xfId="1" applyNumberFormat="1" applyFont="1" applyFill="1" applyBorder="1" applyAlignment="1">
      <alignment horizontal="center" vertical="center" wrapText="1"/>
    </xf>
    <xf numFmtId="178" fontId="11" fillId="2" borderId="2" xfId="1" applyNumberFormat="1" applyFont="1" applyFill="1" applyBorder="1" applyAlignment="1">
      <alignment horizontal="center" vertical="center" wrapText="1"/>
    </xf>
    <xf numFmtId="0" fontId="8" fillId="2" borderId="26" xfId="0" applyNumberFormat="1" applyFont="1" applyFill="1" applyBorder="1" applyAlignment="1">
      <alignment horizontal="center" vertical="center" wrapText="1"/>
    </xf>
    <xf numFmtId="0" fontId="8" fillId="2" borderId="104" xfId="0" applyNumberFormat="1" applyFont="1" applyFill="1" applyBorder="1" applyAlignment="1">
      <alignment horizontal="center" vertical="center"/>
    </xf>
    <xf numFmtId="0" fontId="5" fillId="2" borderId="113" xfId="0" applyNumberFormat="1" applyFont="1" applyFill="1" applyBorder="1" applyAlignment="1">
      <alignment horizontal="center" vertical="center" wrapText="1"/>
    </xf>
    <xf numFmtId="0" fontId="38" fillId="0" borderId="114" xfId="0" applyFont="1" applyBorder="1" applyAlignment="1">
      <alignment horizontal="center" vertical="center" wrapText="1"/>
    </xf>
    <xf numFmtId="0" fontId="38" fillId="0" borderId="83" xfId="0" applyFont="1" applyBorder="1" applyAlignment="1">
      <alignment horizontal="center" vertical="center" wrapText="1"/>
    </xf>
    <xf numFmtId="178" fontId="18" fillId="2" borderId="115" xfId="1" applyNumberFormat="1" applyFont="1" applyFill="1" applyBorder="1" applyAlignment="1">
      <alignment vertical="center"/>
    </xf>
    <xf numFmtId="0" fontId="0" fillId="0" borderId="116" xfId="0" applyBorder="1" applyAlignment="1">
      <alignment vertical="center"/>
    </xf>
    <xf numFmtId="0" fontId="0" fillId="0" borderId="117" xfId="0" applyBorder="1" applyAlignment="1">
      <alignment vertical="center"/>
    </xf>
    <xf numFmtId="0" fontId="8" fillId="0" borderId="8" xfId="0" applyFont="1" applyBorder="1" applyAlignment="1">
      <alignment horizontal="left" vertical="center"/>
    </xf>
    <xf numFmtId="0" fontId="8" fillId="0" borderId="27" xfId="0" applyFont="1" applyBorder="1" applyAlignment="1">
      <alignment horizontal="left" vertical="center"/>
    </xf>
    <xf numFmtId="0" fontId="0" fillId="0" borderId="4" xfId="0" applyBorder="1" applyAlignment="1">
      <alignment horizontal="lef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8" xfId="0" applyFont="1" applyBorder="1" applyAlignment="1">
      <alignment horizontal="center" vertical="center"/>
    </xf>
    <xf numFmtId="0" fontId="10" fillId="0" borderId="94" xfId="0" applyFont="1" applyBorder="1" applyAlignment="1">
      <alignment horizontal="center" vertical="center"/>
    </xf>
    <xf numFmtId="0" fontId="10" fillId="0" borderId="41" xfId="0" applyFont="1" applyBorder="1" applyAlignment="1">
      <alignment horizontal="center" vertical="center"/>
    </xf>
    <xf numFmtId="0" fontId="10" fillId="0" borderId="98" xfId="0" applyFont="1" applyBorder="1" applyAlignment="1">
      <alignment horizontal="center" vertical="center"/>
    </xf>
    <xf numFmtId="0" fontId="10" fillId="0" borderId="74" xfId="0" applyFont="1" applyBorder="1" applyAlignment="1">
      <alignment horizontal="center" vertical="center"/>
    </xf>
    <xf numFmtId="0" fontId="10" fillId="0" borderId="30" xfId="0" applyFont="1" applyBorder="1" applyAlignment="1">
      <alignment horizontal="center" vertical="center"/>
    </xf>
    <xf numFmtId="0" fontId="10" fillId="0" borderId="40" xfId="0" applyFont="1" applyBorder="1" applyAlignment="1">
      <alignment horizontal="center" vertical="center"/>
    </xf>
    <xf numFmtId="0" fontId="3" fillId="0" borderId="4" xfId="0" applyFont="1" applyBorder="1" applyAlignment="1">
      <alignment horizontal="center" vertical="center"/>
    </xf>
    <xf numFmtId="0" fontId="0" fillId="0" borderId="4" xfId="0" applyBorder="1" applyAlignment="1">
      <alignment horizontal="center" vertical="center"/>
    </xf>
    <xf numFmtId="0" fontId="0" fillId="0" borderId="43" xfId="0" applyBorder="1" applyAlignment="1">
      <alignment horizontal="center" vertical="center"/>
    </xf>
    <xf numFmtId="0" fontId="8" fillId="0" borderId="99" xfId="0" applyFont="1" applyBorder="1" applyAlignment="1">
      <alignment horizontal="center" vertical="center"/>
    </xf>
    <xf numFmtId="0" fontId="0" fillId="0" borderId="31" xfId="0" applyBorder="1" applyAlignment="1">
      <alignment horizontal="center" vertical="center"/>
    </xf>
    <xf numFmtId="0" fontId="0" fillId="0" borderId="100" xfId="0" applyBorder="1" applyAlignment="1">
      <alignment horizontal="center" vertical="center"/>
    </xf>
    <xf numFmtId="0" fontId="8" fillId="0" borderId="95" xfId="0" applyFont="1" applyBorder="1" applyAlignment="1">
      <alignment horizontal="center" vertical="center"/>
    </xf>
    <xf numFmtId="0" fontId="8" fillId="0" borderId="105" xfId="0" applyFont="1" applyBorder="1" applyAlignment="1">
      <alignment horizontal="center" vertical="center" wrapText="1"/>
    </xf>
    <xf numFmtId="0" fontId="0" fillId="0" borderId="40" xfId="0" applyBorder="1" applyAlignment="1">
      <alignment horizontal="center" vertical="center" wrapText="1"/>
    </xf>
    <xf numFmtId="0" fontId="8" fillId="0" borderId="96" xfId="0" applyNumberFormat="1" applyFont="1" applyBorder="1" applyAlignment="1">
      <alignment horizontal="center" vertical="center" wrapText="1"/>
    </xf>
    <xf numFmtId="0" fontId="0" fillId="0" borderId="20" xfId="0" applyNumberFormat="1" applyBorder="1" applyAlignment="1">
      <alignment horizontal="center" vertical="center" wrapText="1"/>
    </xf>
    <xf numFmtId="0" fontId="6" fillId="0" borderId="2" xfId="0" applyFont="1" applyBorder="1" applyAlignment="1">
      <alignment horizontal="center" vertical="center" wrapText="1"/>
    </xf>
    <xf numFmtId="0" fontId="0" fillId="0" borderId="41" xfId="0" applyBorder="1" applyAlignment="1">
      <alignment horizontal="center" vertical="center" wrapText="1"/>
    </xf>
    <xf numFmtId="0" fontId="8" fillId="0" borderId="31" xfId="0" applyFont="1" applyBorder="1" applyAlignment="1">
      <alignment horizontal="center" vertical="center"/>
    </xf>
    <xf numFmtId="0" fontId="8" fillId="0" borderId="70" xfId="0" applyFont="1" applyBorder="1" applyAlignment="1">
      <alignment horizontal="left" vertical="center"/>
    </xf>
    <xf numFmtId="0" fontId="8" fillId="0" borderId="4" xfId="0" applyFont="1" applyBorder="1" applyAlignment="1">
      <alignment horizontal="left" vertical="center"/>
    </xf>
    <xf numFmtId="0" fontId="8" fillId="0" borderId="97" xfId="0" applyFont="1" applyBorder="1" applyAlignment="1">
      <alignment horizontal="left" vertical="center"/>
    </xf>
    <xf numFmtId="0" fontId="8" fillId="0" borderId="112" xfId="0" applyFont="1" applyBorder="1" applyAlignment="1">
      <alignment horizontal="left" vertical="center"/>
    </xf>
    <xf numFmtId="0" fontId="8" fillId="0" borderId="101" xfId="0" applyFont="1" applyBorder="1" applyAlignment="1">
      <alignment horizontal="center" vertical="center" wrapText="1"/>
    </xf>
    <xf numFmtId="0" fontId="8" fillId="0" borderId="102" xfId="0" applyFont="1" applyBorder="1" applyAlignment="1">
      <alignment horizontal="center" vertical="center" wrapText="1"/>
    </xf>
    <xf numFmtId="0" fontId="8" fillId="0" borderId="73" xfId="0" applyFont="1" applyBorder="1" applyAlignment="1">
      <alignment horizontal="center" vertical="center" wrapText="1"/>
    </xf>
    <xf numFmtId="0" fontId="8" fillId="0" borderId="20" xfId="0" applyFont="1" applyBorder="1" applyAlignment="1">
      <alignment horizontal="center" vertical="center"/>
    </xf>
    <xf numFmtId="0" fontId="8" fillId="2" borderId="9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41" xfId="0" applyFont="1" applyFill="1" applyBorder="1" applyAlignment="1">
      <alignment horizontal="center" vertical="center"/>
    </xf>
    <xf numFmtId="0" fontId="8" fillId="0" borderId="111" xfId="0" applyFont="1" applyBorder="1" applyAlignment="1">
      <alignment horizontal="center" vertical="center" wrapText="1"/>
    </xf>
    <xf numFmtId="0" fontId="0" fillId="0" borderId="96" xfId="0" applyBorder="1" applyAlignment="1">
      <alignment horizontal="center" vertical="center" wrapText="1"/>
    </xf>
    <xf numFmtId="0" fontId="8" fillId="0" borderId="106" xfId="0" applyFont="1" applyBorder="1" applyAlignment="1">
      <alignment horizontal="center" vertical="center" wrapText="1"/>
    </xf>
    <xf numFmtId="0" fontId="8" fillId="0" borderId="107" xfId="0" applyFont="1" applyBorder="1" applyAlignment="1">
      <alignment horizontal="center" vertical="center"/>
    </xf>
    <xf numFmtId="0" fontId="4" fillId="0" borderId="0" xfId="0" applyFont="1" applyBorder="1" applyAlignment="1">
      <alignment vertical="center"/>
    </xf>
    <xf numFmtId="0" fontId="5" fillId="0" borderId="95" xfId="0" applyFont="1" applyBorder="1" applyAlignment="1">
      <alignment horizontal="center" vertical="center" wrapText="1"/>
    </xf>
    <xf numFmtId="0" fontId="5" fillId="0" borderId="96" xfId="0" applyFont="1" applyBorder="1" applyAlignment="1">
      <alignment horizontal="center" vertical="center" wrapText="1"/>
    </xf>
    <xf numFmtId="0" fontId="38" fillId="0" borderId="20" xfId="0" applyFont="1" applyBorder="1" applyAlignment="1">
      <alignment horizontal="center" vertical="center"/>
    </xf>
    <xf numFmtId="0" fontId="5" fillId="0" borderId="96" xfId="0" applyFont="1" applyBorder="1" applyAlignment="1">
      <alignment horizontal="center" vertical="center"/>
    </xf>
    <xf numFmtId="0" fontId="9" fillId="0" borderId="0" xfId="0" applyFont="1" applyBorder="1" applyAlignment="1">
      <alignment horizontal="left" vertical="center"/>
    </xf>
    <xf numFmtId="0" fontId="26" fillId="0" borderId="10" xfId="0" applyFont="1" applyBorder="1" applyAlignment="1">
      <alignment horizontal="center" vertical="center"/>
    </xf>
    <xf numFmtId="0" fontId="26" fillId="0" borderId="4" xfId="0" applyFont="1" applyBorder="1" applyAlignment="1">
      <alignment horizontal="center" vertical="center"/>
    </xf>
    <xf numFmtId="0" fontId="26" fillId="0" borderId="43" xfId="0" applyFont="1" applyBorder="1" applyAlignment="1">
      <alignment horizontal="center" vertical="center"/>
    </xf>
    <xf numFmtId="0" fontId="6" fillId="0" borderId="113" xfId="0" applyNumberFormat="1" applyFont="1" applyFill="1" applyBorder="1" applyAlignment="1">
      <alignment horizontal="center" vertical="center" wrapText="1"/>
    </xf>
    <xf numFmtId="0" fontId="12" fillId="0" borderId="114" xfId="0" applyFont="1" applyBorder="1" applyAlignment="1">
      <alignment horizontal="center" vertical="center" wrapText="1"/>
    </xf>
    <xf numFmtId="0" fontId="12" fillId="0" borderId="83" xfId="0" applyFont="1" applyBorder="1" applyAlignment="1">
      <alignment horizontal="center" vertical="center" wrapText="1"/>
    </xf>
    <xf numFmtId="0" fontId="5" fillId="2" borderId="26" xfId="0" applyNumberFormat="1" applyFont="1" applyFill="1" applyBorder="1" applyAlignment="1">
      <alignment horizontal="center" vertical="center" wrapText="1"/>
    </xf>
    <xf numFmtId="0" fontId="5" fillId="2" borderId="104" xfId="0" applyNumberFormat="1" applyFont="1" applyFill="1" applyBorder="1" applyAlignment="1">
      <alignment horizontal="center" vertical="center"/>
    </xf>
    <xf numFmtId="0" fontId="3" fillId="0" borderId="10" xfId="0" applyFont="1" applyBorder="1" applyAlignment="1">
      <alignment horizontal="center" vertical="center" shrinkToFit="1"/>
    </xf>
    <xf numFmtId="0" fontId="3" fillId="0" borderId="27" xfId="0" applyFont="1" applyBorder="1" applyAlignment="1">
      <alignment horizontal="center" vertical="center" shrinkToFit="1"/>
    </xf>
    <xf numFmtId="0" fontId="3" fillId="0" borderId="43" xfId="0" applyFont="1" applyBorder="1" applyAlignment="1">
      <alignment horizontal="center" vertical="center" shrinkToFit="1"/>
    </xf>
    <xf numFmtId="0" fontId="5" fillId="2" borderId="95" xfId="0" applyFont="1" applyFill="1" applyBorder="1" applyAlignment="1">
      <alignment horizontal="center" vertical="center" wrapText="1"/>
    </xf>
    <xf numFmtId="0" fontId="5" fillId="2" borderId="96" xfId="0" applyFont="1" applyFill="1" applyBorder="1" applyAlignment="1">
      <alignment horizontal="center" vertical="center"/>
    </xf>
    <xf numFmtId="0" fontId="5" fillId="2" borderId="104" xfId="0" applyNumberFormat="1" applyFont="1" applyFill="1" applyBorder="1" applyAlignment="1">
      <alignment horizontal="center" vertical="center" wrapText="1"/>
    </xf>
    <xf numFmtId="0" fontId="8" fillId="0" borderId="100" xfId="0" applyFont="1" applyBorder="1" applyAlignment="1">
      <alignment horizontal="center" vertical="center"/>
    </xf>
    <xf numFmtId="0" fontId="10" fillId="0" borderId="118" xfId="0" applyFont="1" applyBorder="1" applyAlignment="1">
      <alignment horizontal="center" vertical="center"/>
    </xf>
    <xf numFmtId="0" fontId="10" fillId="0" borderId="119" xfId="0" applyFont="1" applyBorder="1" applyAlignment="1">
      <alignment horizontal="center" vertical="center"/>
    </xf>
    <xf numFmtId="0" fontId="8" fillId="0" borderId="20" xfId="0" applyFont="1" applyBorder="1" applyAlignment="1">
      <alignment horizontal="center" vertical="center" wrapText="1"/>
    </xf>
    <xf numFmtId="0" fontId="5" fillId="0" borderId="20" xfId="0" applyFont="1" applyBorder="1" applyAlignment="1">
      <alignment horizontal="center" vertical="center" wrapText="1"/>
    </xf>
    <xf numFmtId="0" fontId="10" fillId="0" borderId="0" xfId="0" applyFont="1" applyBorder="1" applyAlignment="1">
      <alignment horizontal="center" vertical="center"/>
    </xf>
    <xf numFmtId="0" fontId="0" fillId="0" borderId="0" xfId="0" applyBorder="1" applyAlignment="1">
      <alignment horizontal="center" vertical="center"/>
    </xf>
    <xf numFmtId="0" fontId="8" fillId="0" borderId="107" xfId="0" applyFont="1" applyBorder="1" applyAlignment="1">
      <alignment horizontal="center" vertical="center" wrapText="1"/>
    </xf>
    <xf numFmtId="0" fontId="8" fillId="0" borderId="10" xfId="0" applyFont="1" applyBorder="1" applyAlignment="1">
      <alignment horizontal="center" vertical="center"/>
    </xf>
    <xf numFmtId="0" fontId="8" fillId="0" borderId="27" xfId="0" applyFont="1" applyBorder="1" applyAlignment="1">
      <alignment horizontal="center" vertical="center"/>
    </xf>
    <xf numFmtId="0" fontId="8" fillId="0" borderId="43" xfId="0" applyFont="1" applyBorder="1" applyAlignment="1">
      <alignment horizontal="center" vertical="center"/>
    </xf>
    <xf numFmtId="0" fontId="8" fillId="2" borderId="115" xfId="0" applyFont="1" applyFill="1" applyBorder="1" applyAlignment="1">
      <alignment horizontal="center" vertical="center"/>
    </xf>
    <xf numFmtId="0" fontId="8" fillId="2" borderId="116" xfId="0" applyFont="1" applyFill="1" applyBorder="1" applyAlignment="1">
      <alignment horizontal="center" vertical="center"/>
    </xf>
    <xf numFmtId="0" fontId="8" fillId="2" borderId="120" xfId="0" applyFont="1" applyFill="1" applyBorder="1" applyAlignment="1">
      <alignment horizontal="center" vertical="center"/>
    </xf>
    <xf numFmtId="0" fontId="11" fillId="0" borderId="59" xfId="1" applyNumberFormat="1" applyFont="1" applyBorder="1" applyAlignment="1">
      <alignment vertical="center" wrapText="1"/>
    </xf>
    <xf numFmtId="0" fontId="5" fillId="2" borderId="96" xfId="0" applyFont="1" applyFill="1" applyBorder="1" applyAlignment="1">
      <alignment horizontal="center" vertical="center" wrapText="1"/>
    </xf>
    <xf numFmtId="0" fontId="6" fillId="2" borderId="113" xfId="0" applyNumberFormat="1" applyFont="1" applyFill="1" applyBorder="1" applyAlignment="1">
      <alignment horizontal="center" vertical="center" wrapText="1"/>
    </xf>
    <xf numFmtId="0" fontId="8" fillId="2" borderId="104" xfId="0" applyNumberFormat="1" applyFont="1" applyFill="1" applyBorder="1" applyAlignment="1">
      <alignment horizontal="center" vertical="center" wrapText="1"/>
    </xf>
    <xf numFmtId="0" fontId="8" fillId="2" borderId="96" xfId="0" applyFont="1" applyFill="1" applyBorder="1" applyAlignment="1">
      <alignment horizontal="center" vertical="center" wrapText="1"/>
    </xf>
    <xf numFmtId="177" fontId="6" fillId="0" borderId="111" xfId="0" applyNumberFormat="1" applyFont="1" applyBorder="1" applyAlignment="1">
      <alignment horizontal="center" vertical="top" textRotation="255" wrapText="1"/>
    </xf>
    <xf numFmtId="177" fontId="6" fillId="0" borderId="20" xfId="0" applyNumberFormat="1" applyFont="1" applyBorder="1" applyAlignment="1">
      <alignment horizontal="center" vertical="top" textRotation="255" wrapText="1"/>
    </xf>
    <xf numFmtId="0" fontId="3" fillId="0" borderId="115" xfId="0" applyFont="1" applyBorder="1" applyAlignment="1">
      <alignment vertical="center"/>
    </xf>
    <xf numFmtId="0" fontId="3" fillId="0" borderId="146" xfId="0" applyFont="1" applyBorder="1" applyAlignment="1">
      <alignment vertical="center"/>
    </xf>
    <xf numFmtId="0" fontId="3" fillId="0" borderId="117" xfId="0" applyFont="1" applyBorder="1" applyAlignment="1">
      <alignment vertical="center"/>
    </xf>
    <xf numFmtId="0" fontId="3" fillId="0" borderId="121" xfId="0" applyFont="1" applyBorder="1" applyAlignment="1">
      <alignment horizontal="center" vertical="center" wrapText="1"/>
    </xf>
    <xf numFmtId="0" fontId="0" fillId="0" borderId="84" xfId="0" applyBorder="1" applyAlignment="1">
      <alignment vertical="center" wrapText="1"/>
    </xf>
    <xf numFmtId="0" fontId="0" fillId="0" borderId="124" xfId="0" applyBorder="1" applyAlignment="1">
      <alignment vertical="center" wrapText="1"/>
    </xf>
    <xf numFmtId="0" fontId="0" fillId="0" borderId="125" xfId="0" applyBorder="1" applyAlignment="1">
      <alignment vertical="center" wrapText="1"/>
    </xf>
    <xf numFmtId="0" fontId="0" fillId="0" borderId="0" xfId="0" applyAlignment="1">
      <alignment vertical="center" wrapText="1"/>
    </xf>
    <xf numFmtId="0" fontId="0" fillId="0" borderId="59" xfId="0" applyBorder="1" applyAlignment="1">
      <alignment vertical="center" wrapText="1"/>
    </xf>
    <xf numFmtId="0" fontId="0" fillId="0" borderId="126" xfId="0" applyBorder="1" applyAlignment="1">
      <alignment vertical="center" wrapText="1"/>
    </xf>
    <xf numFmtId="0" fontId="0" fillId="0" borderId="127" xfId="0" applyBorder="1" applyAlignment="1">
      <alignment vertical="center" wrapText="1"/>
    </xf>
    <xf numFmtId="0" fontId="0" fillId="0" borderId="23" xfId="0" applyBorder="1" applyAlignment="1">
      <alignment vertical="center" wrapText="1"/>
    </xf>
    <xf numFmtId="0" fontId="3" fillId="0" borderId="91" xfId="0" applyFont="1" applyBorder="1" applyAlignment="1">
      <alignment horizontal="center" vertical="center" wrapText="1"/>
    </xf>
    <xf numFmtId="0" fontId="0" fillId="0" borderId="92" xfId="0" applyBorder="1" applyAlignment="1">
      <alignment horizontal="center" vertical="center" wrapText="1"/>
    </xf>
    <xf numFmtId="0" fontId="0" fillId="0" borderId="86" xfId="0" applyBorder="1" applyAlignment="1">
      <alignment horizontal="center" vertical="center" wrapText="1"/>
    </xf>
    <xf numFmtId="0" fontId="3" fillId="0" borderId="131" xfId="0" applyFont="1" applyBorder="1" applyAlignment="1">
      <alignment horizontal="center" vertical="center" wrapText="1"/>
    </xf>
    <xf numFmtId="0" fontId="0" fillId="0" borderId="132" xfId="0" applyBorder="1" applyAlignment="1">
      <alignment horizontal="center" vertical="center" wrapText="1"/>
    </xf>
    <xf numFmtId="0" fontId="0" fillId="0" borderId="85" xfId="0" applyBorder="1" applyAlignment="1">
      <alignment horizontal="center" vertical="center" wrapText="1"/>
    </xf>
    <xf numFmtId="0" fontId="3" fillId="0" borderId="91" xfId="0" applyFont="1" applyBorder="1" applyAlignment="1">
      <alignment horizontal="center" vertical="center" textRotation="255" wrapText="1"/>
    </xf>
    <xf numFmtId="0" fontId="0" fillId="0" borderId="92" xfId="0" applyBorder="1" applyAlignment="1">
      <alignment horizontal="center" vertical="center" textRotation="255" wrapText="1"/>
    </xf>
    <xf numFmtId="0" fontId="0" fillId="0" borderId="86" xfId="0" applyBorder="1" applyAlignment="1">
      <alignment horizontal="center" vertical="center" textRotation="255" wrapText="1"/>
    </xf>
    <xf numFmtId="177" fontId="6" fillId="0" borderId="133" xfId="0" applyNumberFormat="1" applyFont="1" applyBorder="1" applyAlignment="1">
      <alignment horizontal="center" vertical="top" textRotation="255" wrapText="1"/>
    </xf>
    <xf numFmtId="177" fontId="12" fillId="0" borderId="41" xfId="0" applyNumberFormat="1" applyFont="1" applyBorder="1" applyAlignment="1">
      <alignment horizontal="center" vertical="top" textRotation="255" wrapText="1"/>
    </xf>
    <xf numFmtId="0" fontId="0" fillId="0" borderId="122" xfId="0" applyBorder="1" applyAlignment="1">
      <alignment vertical="center" wrapText="1"/>
    </xf>
    <xf numFmtId="0" fontId="0" fillId="0" borderId="123" xfId="0" applyBorder="1" applyAlignment="1">
      <alignment vertical="center" wrapText="1"/>
    </xf>
    <xf numFmtId="177" fontId="8" fillId="0" borderId="96" xfId="0" applyNumberFormat="1" applyFont="1" applyBorder="1" applyAlignment="1">
      <alignment horizontal="center" vertical="top" textRotation="255" wrapText="1"/>
    </xf>
    <xf numFmtId="177" fontId="0" fillId="0" borderId="20" xfId="0" applyNumberFormat="1" applyBorder="1" applyAlignment="1">
      <alignment horizontal="center" vertical="top" textRotation="255" wrapText="1"/>
    </xf>
    <xf numFmtId="177" fontId="6" fillId="0" borderId="96" xfId="0" applyNumberFormat="1" applyFont="1" applyBorder="1" applyAlignment="1">
      <alignment horizontal="center" vertical="top" textRotation="255" wrapText="1"/>
    </xf>
    <xf numFmtId="177" fontId="12" fillId="0" borderId="20" xfId="0" applyNumberFormat="1" applyFont="1" applyBorder="1" applyAlignment="1">
      <alignment horizontal="center" vertical="top" textRotation="255" wrapText="1"/>
    </xf>
    <xf numFmtId="0" fontId="3" fillId="0" borderId="131" xfId="0" applyFont="1" applyBorder="1" applyAlignment="1">
      <alignment horizontal="center" vertical="center" textRotation="255" wrapText="1"/>
    </xf>
    <xf numFmtId="0" fontId="0" fillId="0" borderId="132" xfId="0" applyBorder="1" applyAlignment="1">
      <alignment horizontal="center" vertical="center" textRotation="255" wrapText="1"/>
    </xf>
    <xf numFmtId="0" fontId="0" fillId="0" borderId="85" xfId="0" applyBorder="1" applyAlignment="1">
      <alignment horizontal="center" vertical="center" textRotation="255" wrapText="1"/>
    </xf>
    <xf numFmtId="177" fontId="8" fillId="0" borderId="128" xfId="0" applyNumberFormat="1" applyFont="1" applyBorder="1" applyAlignment="1">
      <alignment horizontal="center" vertical="top" textRotation="255" wrapText="1"/>
    </xf>
    <xf numFmtId="177" fontId="10" fillId="0" borderId="129" xfId="0" applyNumberFormat="1" applyFont="1" applyBorder="1" applyAlignment="1">
      <alignment horizontal="center" vertical="top" textRotation="255" wrapText="1"/>
    </xf>
    <xf numFmtId="177" fontId="52" fillId="0" borderId="96" xfId="0" applyNumberFormat="1" applyFont="1" applyBorder="1" applyAlignment="1">
      <alignment horizontal="center" vertical="top" textRotation="255" wrapText="1"/>
    </xf>
    <xf numFmtId="177" fontId="53" fillId="0" borderId="20" xfId="0" applyNumberFormat="1" applyFont="1" applyBorder="1" applyAlignment="1">
      <alignment horizontal="center" vertical="top" textRotation="255" wrapText="1"/>
    </xf>
    <xf numFmtId="0" fontId="3" fillId="0" borderId="113" xfId="0" applyFont="1" applyBorder="1" applyAlignment="1">
      <alignment horizontal="center" vertical="center"/>
    </xf>
    <xf numFmtId="0" fontId="0" fillId="0" borderId="114" xfId="0" applyBorder="1" applyAlignment="1">
      <alignment vertical="center"/>
    </xf>
    <xf numFmtId="0" fontId="0" fillId="0" borderId="83" xfId="0" applyBorder="1" applyAlignment="1">
      <alignment vertical="center"/>
    </xf>
    <xf numFmtId="0" fontId="37" fillId="0" borderId="113" xfId="0" applyFont="1" applyBorder="1" applyAlignment="1">
      <alignment vertical="center" wrapText="1"/>
    </xf>
    <xf numFmtId="0" fontId="37" fillId="0" borderId="114" xfId="0" applyFont="1" applyBorder="1" applyAlignment="1">
      <alignment vertical="center" wrapText="1"/>
    </xf>
    <xf numFmtId="0" fontId="37" fillId="0" borderId="83" xfId="0" applyFont="1" applyBorder="1" applyAlignment="1">
      <alignment vertical="center" wrapText="1"/>
    </xf>
    <xf numFmtId="0" fontId="0" fillId="0" borderId="84" xfId="0" applyBorder="1" applyAlignment="1">
      <alignment horizontal="center" vertical="center"/>
    </xf>
    <xf numFmtId="0" fontId="0" fillId="0" borderId="122" xfId="0" applyBorder="1" applyAlignment="1">
      <alignment horizontal="center" vertical="center"/>
    </xf>
    <xf numFmtId="0" fontId="0" fillId="0" borderId="123" xfId="0" applyBorder="1" applyAlignment="1">
      <alignment horizontal="center" vertical="center"/>
    </xf>
    <xf numFmtId="177" fontId="7" fillId="0" borderId="0" xfId="0" applyNumberFormat="1" applyFont="1" applyAlignment="1">
      <alignment horizontal="left" vertical="center"/>
    </xf>
    <xf numFmtId="177" fontId="8" fillId="0" borderId="142" xfId="0" applyNumberFormat="1" applyFont="1" applyBorder="1" applyAlignment="1">
      <alignment vertical="center"/>
    </xf>
    <xf numFmtId="177" fontId="8" fillId="0" borderId="143" xfId="0" applyNumberFormat="1" applyFont="1" applyBorder="1" applyAlignment="1">
      <alignment vertical="center"/>
    </xf>
    <xf numFmtId="177" fontId="8" fillId="0" borderId="144" xfId="0" applyNumberFormat="1" applyFont="1" applyBorder="1" applyAlignment="1">
      <alignment vertical="center"/>
    </xf>
    <xf numFmtId="177" fontId="8" fillId="0" borderId="130" xfId="0" applyNumberFormat="1" applyFont="1" applyBorder="1" applyAlignment="1">
      <alignment horizontal="center" vertical="center" shrinkToFit="1"/>
    </xf>
    <xf numFmtId="0" fontId="0" fillId="0" borderId="29" xfId="0" applyBorder="1" applyAlignment="1">
      <alignment horizontal="center" vertical="center" shrinkToFit="1"/>
    </xf>
    <xf numFmtId="177" fontId="10" fillId="0" borderId="20" xfId="0" applyNumberFormat="1" applyFont="1" applyBorder="1" applyAlignment="1">
      <alignment horizontal="center" vertical="top" textRotation="255" wrapText="1"/>
    </xf>
    <xf numFmtId="177" fontId="8" fillId="0" borderId="2" xfId="0" applyNumberFormat="1" applyFont="1" applyBorder="1" applyAlignment="1">
      <alignment horizontal="center" vertical="top" textRotation="255" wrapText="1"/>
    </xf>
    <xf numFmtId="177" fontId="0" fillId="0" borderId="41" xfId="0" applyNumberFormat="1" applyBorder="1" applyAlignment="1">
      <alignment horizontal="center" vertical="top" textRotation="255" wrapText="1"/>
    </xf>
    <xf numFmtId="177" fontId="0" fillId="0" borderId="129" xfId="0" applyNumberFormat="1" applyBorder="1" applyAlignment="1">
      <alignment horizontal="center" vertical="top" textRotation="255" wrapText="1"/>
    </xf>
    <xf numFmtId="0" fontId="8" fillId="0" borderId="10" xfId="0" applyFont="1" applyBorder="1" applyAlignment="1">
      <alignment horizontal="center" vertical="center" wrapText="1"/>
    </xf>
    <xf numFmtId="0" fontId="8" fillId="0" borderId="49" xfId="0" applyFont="1" applyBorder="1" applyAlignment="1">
      <alignment horizontal="center" vertical="center"/>
    </xf>
    <xf numFmtId="0" fontId="8" fillId="0" borderId="36" xfId="0" applyFont="1" applyBorder="1" applyAlignment="1">
      <alignment horizontal="center" vertical="center" wrapText="1"/>
    </xf>
    <xf numFmtId="0" fontId="8" fillId="0" borderId="36" xfId="0" applyFont="1" applyBorder="1" applyAlignment="1">
      <alignment horizontal="center" vertical="center"/>
    </xf>
    <xf numFmtId="0" fontId="8" fillId="0" borderId="90" xfId="0" applyFont="1" applyBorder="1" applyAlignment="1">
      <alignment horizontal="center" vertical="center"/>
    </xf>
    <xf numFmtId="177" fontId="8" fillId="0" borderId="107" xfId="0" applyNumberFormat="1" applyFont="1" applyBorder="1" applyAlignment="1">
      <alignment horizontal="center" vertical="top" textRotation="255" wrapText="1"/>
    </xf>
    <xf numFmtId="177" fontId="0" fillId="0" borderId="21" xfId="0" applyNumberFormat="1" applyBorder="1" applyAlignment="1">
      <alignment horizontal="center" vertical="top" textRotation="255" wrapText="1"/>
    </xf>
    <xf numFmtId="177" fontId="8" fillId="0" borderId="111" xfId="0" applyNumberFormat="1" applyFont="1" applyBorder="1" applyAlignment="1">
      <alignment horizontal="center" vertical="top" textRotation="255" wrapText="1"/>
    </xf>
    <xf numFmtId="0" fontId="0" fillId="0" borderId="20" xfId="0" applyBorder="1" applyAlignment="1">
      <alignment horizontal="center" vertical="top" textRotation="255" wrapText="1"/>
    </xf>
    <xf numFmtId="177" fontId="8" fillId="0" borderId="20" xfId="0" applyNumberFormat="1" applyFont="1" applyBorder="1" applyAlignment="1">
      <alignment horizontal="center" vertical="top" textRotation="255" wrapText="1"/>
    </xf>
    <xf numFmtId="177" fontId="8" fillId="0" borderId="148" xfId="0" applyNumberFormat="1" applyFont="1" applyBorder="1" applyAlignment="1">
      <alignment horizontal="center" vertical="top" textRotation="255" wrapText="1"/>
    </xf>
    <xf numFmtId="177" fontId="8" fillId="0" borderId="149" xfId="0" applyNumberFormat="1" applyFont="1" applyBorder="1" applyAlignment="1">
      <alignment horizontal="center" vertical="top" textRotation="255" wrapText="1"/>
    </xf>
    <xf numFmtId="0" fontId="21" fillId="0" borderId="121" xfId="0" applyFont="1" applyBorder="1" applyAlignment="1">
      <alignment horizontal="center" vertical="center" wrapText="1"/>
    </xf>
    <xf numFmtId="0" fontId="21" fillId="0" borderId="84" xfId="0" applyFont="1" applyBorder="1" applyAlignment="1">
      <alignment horizontal="center" vertical="center" wrapText="1"/>
    </xf>
    <xf numFmtId="0" fontId="0" fillId="0" borderId="84" xfId="0" applyBorder="1" applyAlignment="1">
      <alignment vertical="center"/>
    </xf>
    <xf numFmtId="0" fontId="0" fillId="0" borderId="124" xfId="0" applyBorder="1" applyAlignment="1">
      <alignment vertical="center"/>
    </xf>
    <xf numFmtId="0" fontId="0" fillId="0" borderId="125" xfId="0" applyBorder="1" applyAlignment="1">
      <alignment vertical="center"/>
    </xf>
    <xf numFmtId="0" fontId="0" fillId="0" borderId="0" xfId="0" applyBorder="1" applyAlignment="1">
      <alignment vertical="center"/>
    </xf>
    <xf numFmtId="0" fontId="0" fillId="0" borderId="0" xfId="0" applyAlignment="1">
      <alignment vertical="center"/>
    </xf>
    <xf numFmtId="0" fontId="0" fillId="0" borderId="59" xfId="0" applyBorder="1" applyAlignment="1">
      <alignment vertical="center"/>
    </xf>
    <xf numFmtId="0" fontId="0" fillId="0" borderId="126" xfId="0" applyBorder="1" applyAlignment="1">
      <alignment vertical="center"/>
    </xf>
    <xf numFmtId="0" fontId="0" fillId="0" borderId="127" xfId="0" applyBorder="1" applyAlignment="1">
      <alignment vertical="center"/>
    </xf>
    <xf numFmtId="0" fontId="0" fillId="0" borderId="23" xfId="0" applyBorder="1" applyAlignment="1">
      <alignment vertical="center"/>
    </xf>
    <xf numFmtId="177" fontId="8" fillId="0" borderId="25" xfId="0" applyNumberFormat="1" applyFont="1" applyBorder="1" applyAlignment="1">
      <alignment vertical="center"/>
    </xf>
    <xf numFmtId="0" fontId="0" fillId="0" borderId="134" xfId="0" applyBorder="1" applyAlignment="1">
      <alignment vertical="center" wrapText="1"/>
    </xf>
  </cellXfs>
  <cellStyles count="2">
    <cellStyle name="パーセント" xfId="1" builtinId="5"/>
    <cellStyle name="標準" xfId="0" builtinId="0"/>
  </cellStyles>
  <dxfs count="3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15</xdr:col>
      <xdr:colOff>123824</xdr:colOff>
      <xdr:row>29</xdr:row>
      <xdr:rowOff>76199</xdr:rowOff>
    </xdr:from>
    <xdr:to>
      <xdr:col>26</xdr:col>
      <xdr:colOff>390525</xdr:colOff>
      <xdr:row>38</xdr:row>
      <xdr:rowOff>104774</xdr:rowOff>
    </xdr:to>
    <xdr:sp macro="" textlink="">
      <xdr:nvSpPr>
        <xdr:cNvPr id="12" name="線吹き出し 1 (枠付き) 11">
          <a:extLst>
            <a:ext uri="{FF2B5EF4-FFF2-40B4-BE49-F238E27FC236}">
              <a16:creationId xmlns:a16="http://schemas.microsoft.com/office/drawing/2014/main" id="{00000000-0008-0000-0000-00000C000000}"/>
            </a:ext>
          </a:extLst>
        </xdr:cNvPr>
        <xdr:cNvSpPr/>
      </xdr:nvSpPr>
      <xdr:spPr>
        <a:xfrm>
          <a:off x="9086849" y="5343524"/>
          <a:ext cx="5191126" cy="1495425"/>
        </a:xfrm>
        <a:prstGeom prst="borderCallout1">
          <a:avLst>
            <a:gd name="adj1" fmla="val -703"/>
            <a:gd name="adj2" fmla="val 37388"/>
            <a:gd name="adj3" fmla="val -74574"/>
            <a:gd name="adj4" fmla="val 25578"/>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ご注意ください</a:t>
          </a:r>
          <a:r>
            <a:rPr kumimoji="1" lang="en-US" altLang="ja-JP" sz="1200">
              <a:solidFill>
                <a:srgbClr val="FF0000"/>
              </a:solidFill>
            </a:rPr>
            <a:t>】※</a:t>
          </a:r>
          <a:r>
            <a:rPr kumimoji="1" lang="ja-JP" altLang="en-US" sz="1200">
              <a:solidFill>
                <a:srgbClr val="FF0000"/>
              </a:solidFill>
            </a:rPr>
            <a:t>問い合わせをさせていただくことが多い箇所です</a:t>
          </a:r>
          <a:endParaRPr kumimoji="1" lang="en-US" altLang="ja-JP" sz="1200">
            <a:solidFill>
              <a:srgbClr val="FF0000"/>
            </a:solidFill>
          </a:endParaRPr>
        </a:p>
        <a:p>
          <a:pPr algn="l"/>
          <a:r>
            <a:rPr kumimoji="1" lang="ja-JP" altLang="en-US" sz="1600">
              <a:solidFill>
                <a:srgbClr val="FF0000"/>
              </a:solidFill>
            </a:rPr>
            <a:t>・県内就職者数が就職者の総数を上回っていないかをご確認ください。</a:t>
          </a:r>
          <a:endParaRPr kumimoji="1" lang="en-US" altLang="ja-JP" sz="1600">
            <a:solidFill>
              <a:srgbClr val="FF0000"/>
            </a:solidFill>
          </a:endParaRPr>
        </a:p>
        <a:p>
          <a:pPr algn="l"/>
          <a:r>
            <a:rPr kumimoji="1" lang="ja-JP" altLang="en-US" sz="1600">
              <a:solidFill>
                <a:srgbClr val="FF0000"/>
              </a:solidFill>
            </a:rPr>
            <a:t>・就職者全員が県内就職である場合、念のため確認いただきますようお願いします。</a:t>
          </a:r>
        </a:p>
      </xdr:txBody>
    </xdr:sp>
    <xdr:clientData/>
  </xdr:twoCellAnchor>
  <xdr:twoCellAnchor>
    <xdr:from>
      <xdr:col>1</xdr:col>
      <xdr:colOff>76200</xdr:colOff>
      <xdr:row>28</xdr:row>
      <xdr:rowOff>114300</xdr:rowOff>
    </xdr:from>
    <xdr:to>
      <xdr:col>3</xdr:col>
      <xdr:colOff>1914525</xdr:colOff>
      <xdr:row>37</xdr:row>
      <xdr:rowOff>123825</xdr:rowOff>
    </xdr:to>
    <xdr:sp macro="" textlink="">
      <xdr:nvSpPr>
        <xdr:cNvPr id="14" name="線吹き出し 1 (枠付き) 13">
          <a:extLst>
            <a:ext uri="{FF2B5EF4-FFF2-40B4-BE49-F238E27FC236}">
              <a16:creationId xmlns:a16="http://schemas.microsoft.com/office/drawing/2014/main" id="{00000000-0008-0000-0000-00000E000000}"/>
            </a:ext>
          </a:extLst>
        </xdr:cNvPr>
        <xdr:cNvSpPr/>
      </xdr:nvSpPr>
      <xdr:spPr>
        <a:xfrm>
          <a:off x="381000" y="5219700"/>
          <a:ext cx="2657475" cy="1476375"/>
        </a:xfrm>
        <a:prstGeom prst="borderCallout1">
          <a:avLst>
            <a:gd name="adj1" fmla="val -1902"/>
            <a:gd name="adj2" fmla="val 69803"/>
            <a:gd name="adj3" fmla="val -83366"/>
            <a:gd name="adj4" fmla="val 161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お願い</a:t>
          </a:r>
          <a:r>
            <a:rPr kumimoji="1" lang="en-US" altLang="ja-JP" sz="1600">
              <a:solidFill>
                <a:srgbClr val="FF0000"/>
              </a:solidFill>
            </a:rPr>
            <a:t>】</a:t>
          </a:r>
          <a:r>
            <a:rPr kumimoji="1" lang="ja-JP" altLang="en-US" sz="1600">
              <a:solidFill>
                <a:srgbClr val="FF0000"/>
              </a:solidFill>
            </a:rPr>
            <a:t>学科の区分については、学校基本調査で報告された小分類の学科コードをもとに、</a:t>
          </a:r>
          <a:r>
            <a:rPr kumimoji="1" lang="ja-JP" altLang="en-US" sz="1600" u="sng">
              <a:solidFill>
                <a:srgbClr val="FF0000"/>
              </a:solidFill>
            </a:rPr>
            <a:t>１～</a:t>
          </a:r>
          <a:r>
            <a:rPr kumimoji="1" lang="en-US" altLang="ja-JP" sz="1600" u="sng">
              <a:solidFill>
                <a:srgbClr val="FF0000"/>
              </a:solidFill>
            </a:rPr>
            <a:t>18</a:t>
          </a:r>
          <a:r>
            <a:rPr kumimoji="1" lang="ja-JP" altLang="en-US" sz="1600" u="sng">
              <a:solidFill>
                <a:srgbClr val="FF0000"/>
              </a:solidFill>
            </a:rPr>
            <a:t>のうち、１つ</a:t>
          </a:r>
          <a:r>
            <a:rPr kumimoji="1" lang="ja-JP" altLang="en-US" sz="1600">
              <a:solidFill>
                <a:srgbClr val="FF0000"/>
              </a:solidFill>
            </a:rPr>
            <a:t>だけ数字を入力してください。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200025</xdr:colOff>
      <xdr:row>30</xdr:row>
      <xdr:rowOff>104775</xdr:rowOff>
    </xdr:from>
    <xdr:to>
      <xdr:col>28</xdr:col>
      <xdr:colOff>19051</xdr:colOff>
      <xdr:row>39</xdr:row>
      <xdr:rowOff>133350</xdr:rowOff>
    </xdr:to>
    <xdr:sp macro="" textlink="">
      <xdr:nvSpPr>
        <xdr:cNvPr id="11" name="線吹き出し 1 (枠付き) 10">
          <a:extLst>
            <a:ext uri="{FF2B5EF4-FFF2-40B4-BE49-F238E27FC236}">
              <a16:creationId xmlns:a16="http://schemas.microsoft.com/office/drawing/2014/main" id="{00000000-0008-0000-0100-00000B000000}"/>
            </a:ext>
          </a:extLst>
        </xdr:cNvPr>
        <xdr:cNvSpPr/>
      </xdr:nvSpPr>
      <xdr:spPr>
        <a:xfrm>
          <a:off x="9610725" y="5534025"/>
          <a:ext cx="5191126" cy="1495425"/>
        </a:xfrm>
        <a:prstGeom prst="borderCallout1">
          <a:avLst>
            <a:gd name="adj1" fmla="val -703"/>
            <a:gd name="adj2" fmla="val 37388"/>
            <a:gd name="adj3" fmla="val -74574"/>
            <a:gd name="adj4" fmla="val 25578"/>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ご注意ください</a:t>
          </a:r>
          <a:r>
            <a:rPr kumimoji="1" lang="en-US" altLang="ja-JP" sz="1200">
              <a:solidFill>
                <a:srgbClr val="FF0000"/>
              </a:solidFill>
            </a:rPr>
            <a:t>】※</a:t>
          </a:r>
          <a:r>
            <a:rPr kumimoji="1" lang="ja-JP" altLang="en-US" sz="1200">
              <a:solidFill>
                <a:srgbClr val="FF0000"/>
              </a:solidFill>
            </a:rPr>
            <a:t>問い合わせをさせていただくことが多い箇所です</a:t>
          </a:r>
          <a:endParaRPr kumimoji="1" lang="en-US" altLang="ja-JP" sz="1200">
            <a:solidFill>
              <a:srgbClr val="FF0000"/>
            </a:solidFill>
          </a:endParaRPr>
        </a:p>
        <a:p>
          <a:pPr algn="l"/>
          <a:r>
            <a:rPr kumimoji="1" lang="ja-JP" altLang="en-US" sz="1600">
              <a:solidFill>
                <a:srgbClr val="FF0000"/>
              </a:solidFill>
            </a:rPr>
            <a:t>・県内就職者数が就職者の総数を上回っていないかをご確認ください。</a:t>
          </a:r>
          <a:endParaRPr kumimoji="1" lang="en-US" altLang="ja-JP" sz="1600">
            <a:solidFill>
              <a:srgbClr val="FF0000"/>
            </a:solidFill>
          </a:endParaRPr>
        </a:p>
        <a:p>
          <a:pPr algn="l"/>
          <a:r>
            <a:rPr kumimoji="1" lang="ja-JP" altLang="en-US" sz="1600">
              <a:solidFill>
                <a:srgbClr val="FF0000"/>
              </a:solidFill>
            </a:rPr>
            <a:t>・就職者全員が県内就職である場合、念のため確認いただきますようお願いします。</a:t>
          </a:r>
        </a:p>
      </xdr:txBody>
    </xdr:sp>
    <xdr:clientData/>
  </xdr:twoCellAnchor>
  <xdr:twoCellAnchor>
    <xdr:from>
      <xdr:col>1</xdr:col>
      <xdr:colOff>400050</xdr:colOff>
      <xdr:row>28</xdr:row>
      <xdr:rowOff>9525</xdr:rowOff>
    </xdr:from>
    <xdr:to>
      <xdr:col>4</xdr:col>
      <xdr:colOff>190500</xdr:colOff>
      <xdr:row>37</xdr:row>
      <xdr:rowOff>85725</xdr:rowOff>
    </xdr:to>
    <xdr:sp macro="" textlink="">
      <xdr:nvSpPr>
        <xdr:cNvPr id="14" name="線吹き出し 1 (枠付き) 13">
          <a:extLst>
            <a:ext uri="{FF2B5EF4-FFF2-40B4-BE49-F238E27FC236}">
              <a16:creationId xmlns:a16="http://schemas.microsoft.com/office/drawing/2014/main" id="{00000000-0008-0000-0100-00000E000000}"/>
            </a:ext>
          </a:extLst>
        </xdr:cNvPr>
        <xdr:cNvSpPr/>
      </xdr:nvSpPr>
      <xdr:spPr>
        <a:xfrm>
          <a:off x="704850" y="5114925"/>
          <a:ext cx="2657475" cy="1543050"/>
        </a:xfrm>
        <a:prstGeom prst="borderCallout1">
          <a:avLst>
            <a:gd name="adj1" fmla="val -1902"/>
            <a:gd name="adj2" fmla="val 69803"/>
            <a:gd name="adj3" fmla="val -72398"/>
            <a:gd name="adj4" fmla="val 16345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お願い</a:t>
          </a:r>
          <a:r>
            <a:rPr kumimoji="1" lang="en-US" altLang="ja-JP" sz="1600">
              <a:solidFill>
                <a:srgbClr val="FF0000"/>
              </a:solidFill>
            </a:rPr>
            <a:t>】</a:t>
          </a:r>
          <a:r>
            <a:rPr kumimoji="1" lang="ja-JP" altLang="en-US" sz="1600">
              <a:solidFill>
                <a:srgbClr val="FF0000"/>
              </a:solidFill>
            </a:rPr>
            <a:t>学科の区分については、学校基本調査で報告された小分類の学科コードをもとに、</a:t>
          </a:r>
          <a:r>
            <a:rPr kumimoji="1" lang="ja-JP" altLang="en-US" sz="1600" u="sng">
              <a:solidFill>
                <a:srgbClr val="FF0000"/>
              </a:solidFill>
            </a:rPr>
            <a:t>１～</a:t>
          </a:r>
          <a:r>
            <a:rPr kumimoji="1" lang="en-US" altLang="ja-JP" sz="1600" u="sng">
              <a:solidFill>
                <a:srgbClr val="FF0000"/>
              </a:solidFill>
            </a:rPr>
            <a:t>18</a:t>
          </a:r>
          <a:r>
            <a:rPr kumimoji="1" lang="ja-JP" altLang="en-US" sz="1600" u="sng">
              <a:solidFill>
                <a:srgbClr val="FF0000"/>
              </a:solidFill>
            </a:rPr>
            <a:t>のうち、１つ</a:t>
          </a:r>
          <a:r>
            <a:rPr kumimoji="1" lang="ja-JP" altLang="en-US" sz="1600">
              <a:solidFill>
                <a:srgbClr val="FF0000"/>
              </a:solidFill>
            </a:rPr>
            <a:t>だけ数字を入力してください。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56</xdr:col>
      <xdr:colOff>95250</xdr:colOff>
      <xdr:row>24</xdr:row>
      <xdr:rowOff>85725</xdr:rowOff>
    </xdr:from>
    <xdr:to>
      <xdr:col>67</xdr:col>
      <xdr:colOff>133351</xdr:colOff>
      <xdr:row>37</xdr:row>
      <xdr:rowOff>19049</xdr:rowOff>
    </xdr:to>
    <xdr:sp macro="" textlink="">
      <xdr:nvSpPr>
        <xdr:cNvPr id="2" name="線吹き出し 1 (枠付き) 1">
          <a:extLst>
            <a:ext uri="{FF2B5EF4-FFF2-40B4-BE49-F238E27FC236}">
              <a16:creationId xmlns:a16="http://schemas.microsoft.com/office/drawing/2014/main" id="{00000000-0008-0000-0200-000002000000}"/>
            </a:ext>
          </a:extLst>
        </xdr:cNvPr>
        <xdr:cNvSpPr/>
      </xdr:nvSpPr>
      <xdr:spPr>
        <a:xfrm>
          <a:off x="24145875" y="5343525"/>
          <a:ext cx="4429126" cy="2038349"/>
        </a:xfrm>
        <a:prstGeom prst="borderCallout1">
          <a:avLst>
            <a:gd name="adj1" fmla="val -66"/>
            <a:gd name="adj2" fmla="val 73351"/>
            <a:gd name="adj3" fmla="val -46477"/>
            <a:gd name="adj4" fmla="val 96422"/>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ご注意ください</a:t>
          </a:r>
          <a:r>
            <a:rPr kumimoji="1" lang="en-US" altLang="ja-JP" sz="1200">
              <a:solidFill>
                <a:srgbClr val="FF0000"/>
              </a:solidFill>
            </a:rPr>
            <a:t>】※</a:t>
          </a:r>
          <a:r>
            <a:rPr kumimoji="1" lang="ja-JP" altLang="en-US" sz="1200">
              <a:solidFill>
                <a:srgbClr val="FF0000"/>
              </a:solidFill>
            </a:rPr>
            <a:t>問い合わせをさせていただくことが多い箇所です</a:t>
          </a:r>
          <a:endParaRPr kumimoji="1" lang="en-US" altLang="ja-JP" sz="1200">
            <a:solidFill>
              <a:srgbClr val="FF0000"/>
            </a:solidFill>
          </a:endParaRPr>
        </a:p>
        <a:p>
          <a:pPr algn="l"/>
          <a:r>
            <a:rPr kumimoji="1" lang="ja-JP" altLang="en-US" sz="1600">
              <a:solidFill>
                <a:srgbClr val="FF0000"/>
              </a:solidFill>
            </a:rPr>
            <a:t>・単位数の記載がされているかを確認ください。</a:t>
          </a:r>
          <a:endParaRPr kumimoji="1" lang="en-US" altLang="ja-JP" sz="1600">
            <a:solidFill>
              <a:srgbClr val="FF0000"/>
            </a:solidFill>
          </a:endParaRPr>
        </a:p>
        <a:p>
          <a:pPr algn="l"/>
          <a:r>
            <a:rPr kumimoji="1" lang="ja-JP" altLang="en-US" sz="1600">
              <a:solidFill>
                <a:srgbClr val="FF0000"/>
              </a:solidFill>
            </a:rPr>
            <a:t>・最低履修単位数</a:t>
          </a:r>
          <a:r>
            <a:rPr kumimoji="1" lang="en-US" altLang="ja-JP" sz="1600">
              <a:solidFill>
                <a:srgbClr val="FF0000"/>
              </a:solidFill>
            </a:rPr>
            <a:t>25</a:t>
          </a:r>
          <a:r>
            <a:rPr kumimoji="1" lang="ja-JP" altLang="en-US" sz="1600">
              <a:solidFill>
                <a:srgbClr val="FF0000"/>
              </a:solidFill>
            </a:rPr>
            <a:t>単位を満たしているかを確認ください</a:t>
          </a:r>
          <a:endParaRPr kumimoji="1" lang="en-US" altLang="ja-JP" sz="1600">
            <a:solidFill>
              <a:srgbClr val="FF0000"/>
            </a:solidFill>
          </a:endParaRPr>
        </a:p>
        <a:p>
          <a:pPr algn="l"/>
          <a:r>
            <a:rPr kumimoji="1" lang="ja-JP" altLang="en-US" sz="1600">
              <a:solidFill>
                <a:srgbClr val="FF0000"/>
              </a:solidFill>
            </a:rPr>
            <a:t>・卒業までに履修させる総単位数が</a:t>
          </a:r>
          <a:r>
            <a:rPr kumimoji="1" lang="en-US" altLang="ja-JP" sz="1600">
              <a:solidFill>
                <a:srgbClr val="FF0000"/>
              </a:solidFill>
            </a:rPr>
            <a:t>74</a:t>
          </a:r>
          <a:r>
            <a:rPr kumimoji="1" lang="ja-JP" altLang="en-US" sz="1600">
              <a:solidFill>
                <a:srgbClr val="FF0000"/>
              </a:solidFill>
            </a:rPr>
            <a:t>単位を満たしているかを確認ください</a:t>
          </a:r>
          <a:endParaRPr kumimoji="1" lang="en-US" altLang="ja-JP" sz="1600">
            <a:solidFill>
              <a:srgbClr val="FF0000"/>
            </a:solidFill>
          </a:endParaRPr>
        </a:p>
      </xdr:txBody>
    </xdr:sp>
    <xdr:clientData/>
  </xdr:twoCellAnchor>
  <xdr:twoCellAnchor>
    <xdr:from>
      <xdr:col>14</xdr:col>
      <xdr:colOff>238125</xdr:colOff>
      <xdr:row>26</xdr:row>
      <xdr:rowOff>123825</xdr:rowOff>
    </xdr:from>
    <xdr:to>
      <xdr:col>28</xdr:col>
      <xdr:colOff>95251</xdr:colOff>
      <xdr:row>35</xdr:row>
      <xdr:rowOff>152400</xdr:rowOff>
    </xdr:to>
    <xdr:sp macro="" textlink="">
      <xdr:nvSpPr>
        <xdr:cNvPr id="3" name="線吹き出し 1 (枠付き) 2">
          <a:extLst>
            <a:ext uri="{FF2B5EF4-FFF2-40B4-BE49-F238E27FC236}">
              <a16:creationId xmlns:a16="http://schemas.microsoft.com/office/drawing/2014/main" id="{00000000-0008-0000-0200-000003000000}"/>
            </a:ext>
          </a:extLst>
        </xdr:cNvPr>
        <xdr:cNvSpPr/>
      </xdr:nvSpPr>
      <xdr:spPr>
        <a:xfrm>
          <a:off x="8286750" y="5705475"/>
          <a:ext cx="5191126" cy="1485900"/>
        </a:xfrm>
        <a:prstGeom prst="borderCallout1">
          <a:avLst>
            <a:gd name="adj1" fmla="val -66"/>
            <a:gd name="adj2" fmla="val 73351"/>
            <a:gd name="adj3" fmla="val -71230"/>
            <a:gd name="adj4" fmla="val 69615"/>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ご注意ください</a:t>
          </a:r>
          <a:r>
            <a:rPr kumimoji="1" lang="en-US" altLang="ja-JP" sz="1200">
              <a:solidFill>
                <a:srgbClr val="FF0000"/>
              </a:solidFill>
            </a:rPr>
            <a:t>】※</a:t>
          </a:r>
          <a:r>
            <a:rPr kumimoji="1" lang="ja-JP" altLang="en-US" sz="1200">
              <a:solidFill>
                <a:srgbClr val="FF0000"/>
              </a:solidFill>
            </a:rPr>
            <a:t>問い合わせをさせていただくことが多い箇所です</a:t>
          </a:r>
          <a:endParaRPr kumimoji="1" lang="en-US" altLang="ja-JP" sz="1200">
            <a:solidFill>
              <a:srgbClr val="FF0000"/>
            </a:solidFill>
          </a:endParaRPr>
        </a:p>
        <a:p>
          <a:pPr algn="l"/>
          <a:r>
            <a:rPr kumimoji="1" lang="ja-JP" altLang="en-US" sz="1600">
              <a:solidFill>
                <a:srgbClr val="FF0000"/>
              </a:solidFill>
            </a:rPr>
            <a:t>・選択科目の表記について</a:t>
          </a:r>
          <a:endParaRPr kumimoji="1" lang="en-US" altLang="ja-JP" sz="1600">
            <a:solidFill>
              <a:srgbClr val="FF0000"/>
            </a:solidFill>
          </a:endParaRPr>
        </a:p>
        <a:p>
          <a:pPr algn="l"/>
          <a:r>
            <a:rPr kumimoji="1" lang="ja-JP" altLang="en-US" sz="1600">
              <a:solidFill>
                <a:srgbClr val="FF0000"/>
              </a:solidFill>
            </a:rPr>
            <a:t>全員２単位履修　　　　　　　　→　</a:t>
          </a:r>
          <a:r>
            <a:rPr kumimoji="1" lang="en-US" altLang="ja-JP" sz="1600">
              <a:solidFill>
                <a:srgbClr val="FF0000"/>
              </a:solidFill>
            </a:rPr>
            <a:t>2</a:t>
          </a:r>
        </a:p>
        <a:p>
          <a:pPr algn="l"/>
          <a:r>
            <a:rPr kumimoji="1" lang="ja-JP" altLang="en-US" sz="1600">
              <a:solidFill>
                <a:srgbClr val="FF0000"/>
              </a:solidFill>
            </a:rPr>
            <a:t>２単位と４単位の選択履修　→　</a:t>
          </a:r>
          <a:r>
            <a:rPr kumimoji="1" lang="en-US" altLang="ja-JP" sz="1600">
              <a:solidFill>
                <a:srgbClr val="FF0000"/>
              </a:solidFill>
            </a:rPr>
            <a:t>2</a:t>
          </a:r>
          <a:r>
            <a:rPr kumimoji="1" lang="ja-JP" altLang="en-US" sz="1600">
              <a:solidFill>
                <a:srgbClr val="FF0000"/>
              </a:solidFill>
            </a:rPr>
            <a:t>・</a:t>
          </a:r>
          <a:r>
            <a:rPr kumimoji="1" lang="en-US" altLang="ja-JP" sz="1600">
              <a:solidFill>
                <a:srgbClr val="FF0000"/>
              </a:solidFill>
            </a:rPr>
            <a:t>4</a:t>
          </a:r>
        </a:p>
        <a:p>
          <a:pPr algn="l"/>
          <a:r>
            <a:rPr kumimoji="1" lang="ja-JP" altLang="en-US" sz="1600">
              <a:solidFill>
                <a:srgbClr val="FF0000"/>
              </a:solidFill>
            </a:rPr>
            <a:t>０単位と２単位で選択履修　→　</a:t>
          </a:r>
          <a:r>
            <a:rPr kumimoji="1" lang="en-US" altLang="ja-JP" sz="1600">
              <a:solidFill>
                <a:srgbClr val="FF0000"/>
              </a:solidFill>
            </a:rPr>
            <a:t>0</a:t>
          </a:r>
          <a:r>
            <a:rPr kumimoji="1" lang="ja-JP" altLang="en-US" sz="1600">
              <a:solidFill>
                <a:srgbClr val="FF0000"/>
              </a:solidFill>
            </a:rPr>
            <a:t>・</a:t>
          </a:r>
          <a:r>
            <a:rPr kumimoji="1" lang="en-US" altLang="ja-JP" sz="1600">
              <a:solidFill>
                <a:srgbClr val="FF0000"/>
              </a:solidFill>
            </a:rPr>
            <a:t>2</a:t>
          </a:r>
        </a:p>
      </xdr:txBody>
    </xdr:sp>
    <xdr:clientData/>
  </xdr:twoCellAnchor>
  <xdr:twoCellAnchor>
    <xdr:from>
      <xdr:col>1</xdr:col>
      <xdr:colOff>9525</xdr:colOff>
      <xdr:row>31</xdr:row>
      <xdr:rowOff>19050</xdr:rowOff>
    </xdr:from>
    <xdr:to>
      <xdr:col>3</xdr:col>
      <xdr:colOff>1924050</xdr:colOff>
      <xdr:row>40</xdr:row>
      <xdr:rowOff>38100</xdr:rowOff>
    </xdr:to>
    <xdr:sp macro="" textlink="">
      <xdr:nvSpPr>
        <xdr:cNvPr id="4" name="線吹き出し 1 (枠付き) 3">
          <a:extLst>
            <a:ext uri="{FF2B5EF4-FFF2-40B4-BE49-F238E27FC236}">
              <a16:creationId xmlns:a16="http://schemas.microsoft.com/office/drawing/2014/main" id="{00000000-0008-0000-0200-000004000000}"/>
            </a:ext>
          </a:extLst>
        </xdr:cNvPr>
        <xdr:cNvSpPr/>
      </xdr:nvSpPr>
      <xdr:spPr>
        <a:xfrm>
          <a:off x="314325" y="6410325"/>
          <a:ext cx="2733675" cy="1476375"/>
        </a:xfrm>
        <a:prstGeom prst="borderCallout1">
          <a:avLst>
            <a:gd name="adj1" fmla="val -1902"/>
            <a:gd name="adj2" fmla="val 69803"/>
            <a:gd name="adj3" fmla="val -129475"/>
            <a:gd name="adj4" fmla="val 162384"/>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お願い</a:t>
          </a:r>
          <a:r>
            <a:rPr kumimoji="1" lang="en-US" altLang="ja-JP" sz="1600">
              <a:solidFill>
                <a:srgbClr val="FF0000"/>
              </a:solidFill>
            </a:rPr>
            <a:t>】</a:t>
          </a:r>
          <a:r>
            <a:rPr kumimoji="1" lang="ja-JP" altLang="en-US" sz="1600">
              <a:solidFill>
                <a:srgbClr val="FF0000"/>
              </a:solidFill>
            </a:rPr>
            <a:t>区分については、学科・コースにおける専門性をもとに学科コード１～</a:t>
          </a:r>
          <a:r>
            <a:rPr kumimoji="1" lang="en-US" altLang="ja-JP" sz="1600">
              <a:solidFill>
                <a:srgbClr val="FF0000"/>
              </a:solidFill>
            </a:rPr>
            <a:t>18</a:t>
          </a:r>
          <a:r>
            <a:rPr kumimoji="1" lang="ja-JP" altLang="en-US" sz="1600">
              <a:solidFill>
                <a:srgbClr val="FF0000"/>
              </a:solidFill>
            </a:rPr>
            <a:t>から該当する数値を１つ入力してください。</a:t>
          </a:r>
        </a:p>
      </xdr:txBody>
    </xdr:sp>
    <xdr:clientData/>
  </xdr:twoCellAnchor>
  <xdr:twoCellAnchor>
    <xdr:from>
      <xdr:col>68</xdr:col>
      <xdr:colOff>57150</xdr:colOff>
      <xdr:row>24</xdr:row>
      <xdr:rowOff>133349</xdr:rowOff>
    </xdr:from>
    <xdr:to>
      <xdr:col>74</xdr:col>
      <xdr:colOff>742950</xdr:colOff>
      <xdr:row>29</xdr:row>
      <xdr:rowOff>76199</xdr:rowOff>
    </xdr:to>
    <xdr:sp macro="" textlink="">
      <xdr:nvSpPr>
        <xdr:cNvPr id="5" name="線吹き出し 1 (枠付き) 4">
          <a:extLst>
            <a:ext uri="{FF2B5EF4-FFF2-40B4-BE49-F238E27FC236}">
              <a16:creationId xmlns:a16="http://schemas.microsoft.com/office/drawing/2014/main" id="{00000000-0008-0000-0200-000005000000}"/>
            </a:ext>
          </a:extLst>
        </xdr:cNvPr>
        <xdr:cNvSpPr/>
      </xdr:nvSpPr>
      <xdr:spPr>
        <a:xfrm>
          <a:off x="29079825" y="5391149"/>
          <a:ext cx="5172075" cy="752475"/>
        </a:xfrm>
        <a:prstGeom prst="borderCallout1">
          <a:avLst>
            <a:gd name="adj1" fmla="val 944"/>
            <a:gd name="adj2" fmla="val 18122"/>
            <a:gd name="adj3" fmla="val -119471"/>
            <a:gd name="adj4" fmla="val 21542"/>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ご注意ください</a:t>
          </a:r>
          <a:r>
            <a:rPr kumimoji="1" lang="en-US" altLang="ja-JP" sz="1200">
              <a:solidFill>
                <a:srgbClr val="FF0000"/>
              </a:solidFill>
            </a:rPr>
            <a:t>】※</a:t>
          </a:r>
          <a:r>
            <a:rPr kumimoji="1" lang="ja-JP" altLang="en-US" sz="1200">
              <a:solidFill>
                <a:srgbClr val="FF0000"/>
              </a:solidFill>
            </a:rPr>
            <a:t>問い合わせをさせていただくことが多い箇所です</a:t>
          </a:r>
          <a:endParaRPr kumimoji="1" lang="en-US" altLang="ja-JP" sz="1200">
            <a:solidFill>
              <a:srgbClr val="FF0000"/>
            </a:solidFill>
          </a:endParaRPr>
        </a:p>
        <a:p>
          <a:pPr algn="l"/>
          <a:r>
            <a:rPr kumimoji="1" lang="ja-JP" altLang="en-US" sz="1600">
              <a:solidFill>
                <a:srgbClr val="FF0000"/>
              </a:solidFill>
            </a:rPr>
            <a:t>・工業に関する学校設定科目について記入ください</a:t>
          </a:r>
          <a:endParaRPr kumimoji="1" lang="en-US" altLang="ja-JP" sz="1600">
            <a:solidFill>
              <a:srgbClr val="FF0000"/>
            </a:solidFill>
          </a:endParaRPr>
        </a:p>
      </xdr:txBody>
    </xdr:sp>
    <xdr:clientData/>
  </xdr:twoCellAnchor>
  <xdr:twoCellAnchor>
    <xdr:from>
      <xdr:col>1</xdr:col>
      <xdr:colOff>0</xdr:colOff>
      <xdr:row>22</xdr:row>
      <xdr:rowOff>123825</xdr:rowOff>
    </xdr:from>
    <xdr:to>
      <xdr:col>3</xdr:col>
      <xdr:colOff>1933575</xdr:colOff>
      <xdr:row>30</xdr:row>
      <xdr:rowOff>0</xdr:rowOff>
    </xdr:to>
    <xdr:sp macro="" textlink="">
      <xdr:nvSpPr>
        <xdr:cNvPr id="6" name="線吹き出し 1 (枠付き) 5">
          <a:extLst>
            <a:ext uri="{FF2B5EF4-FFF2-40B4-BE49-F238E27FC236}">
              <a16:creationId xmlns:a16="http://schemas.microsoft.com/office/drawing/2014/main" id="{00000000-0008-0000-0200-000004000000}"/>
            </a:ext>
          </a:extLst>
        </xdr:cNvPr>
        <xdr:cNvSpPr/>
      </xdr:nvSpPr>
      <xdr:spPr>
        <a:xfrm>
          <a:off x="304800" y="5057775"/>
          <a:ext cx="2752725" cy="1171575"/>
        </a:xfrm>
        <a:prstGeom prst="borderCallout1">
          <a:avLst>
            <a:gd name="adj1" fmla="val -1902"/>
            <a:gd name="adj2" fmla="val 69803"/>
            <a:gd name="adj3" fmla="val -50338"/>
            <a:gd name="adj4" fmla="val 124033"/>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お願い</a:t>
          </a:r>
          <a:r>
            <a:rPr kumimoji="1" lang="en-US" altLang="ja-JP" sz="1600">
              <a:solidFill>
                <a:srgbClr val="FF0000"/>
              </a:solidFill>
            </a:rPr>
            <a:t>】</a:t>
          </a:r>
          <a:r>
            <a:rPr kumimoji="1" lang="ja-JP" altLang="en-US" sz="1600">
              <a:solidFill>
                <a:srgbClr val="FF0000"/>
              </a:solidFill>
            </a:rPr>
            <a:t>コース制を設置する学科においては、コース毎に単位数を入力してください（下部記入例参照）</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57</xdr:col>
      <xdr:colOff>142875</xdr:colOff>
      <xdr:row>24</xdr:row>
      <xdr:rowOff>114299</xdr:rowOff>
    </xdr:from>
    <xdr:to>
      <xdr:col>68</xdr:col>
      <xdr:colOff>180976</xdr:colOff>
      <xdr:row>36</xdr:row>
      <xdr:rowOff>85725</xdr:rowOff>
    </xdr:to>
    <xdr:sp macro="" textlink="">
      <xdr:nvSpPr>
        <xdr:cNvPr id="2" name="線吹き出し 1 (枠付き) 1">
          <a:extLst>
            <a:ext uri="{FF2B5EF4-FFF2-40B4-BE49-F238E27FC236}">
              <a16:creationId xmlns:a16="http://schemas.microsoft.com/office/drawing/2014/main" id="{00000000-0008-0000-0300-000002000000}"/>
            </a:ext>
          </a:extLst>
        </xdr:cNvPr>
        <xdr:cNvSpPr/>
      </xdr:nvSpPr>
      <xdr:spPr>
        <a:xfrm>
          <a:off x="24641175" y="5372099"/>
          <a:ext cx="4429126" cy="1914526"/>
        </a:xfrm>
        <a:prstGeom prst="borderCallout1">
          <a:avLst>
            <a:gd name="adj1" fmla="val -66"/>
            <a:gd name="adj2" fmla="val 73351"/>
            <a:gd name="adj3" fmla="val -65169"/>
            <a:gd name="adj4" fmla="val 92551"/>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ご注意ください</a:t>
          </a:r>
          <a:r>
            <a:rPr kumimoji="1" lang="en-US" altLang="ja-JP" sz="1200">
              <a:solidFill>
                <a:srgbClr val="FF0000"/>
              </a:solidFill>
            </a:rPr>
            <a:t>】※</a:t>
          </a:r>
          <a:r>
            <a:rPr kumimoji="1" lang="ja-JP" altLang="en-US" sz="1200">
              <a:solidFill>
                <a:srgbClr val="FF0000"/>
              </a:solidFill>
            </a:rPr>
            <a:t>問い合わせをさせていただくことが多い箇所です</a:t>
          </a:r>
          <a:endParaRPr kumimoji="1" lang="en-US" altLang="ja-JP" sz="1200">
            <a:solidFill>
              <a:srgbClr val="FF0000"/>
            </a:solidFill>
          </a:endParaRPr>
        </a:p>
        <a:p>
          <a:pPr algn="l"/>
          <a:r>
            <a:rPr kumimoji="1" lang="ja-JP" altLang="en-US" sz="1600">
              <a:solidFill>
                <a:srgbClr val="FF0000"/>
              </a:solidFill>
            </a:rPr>
            <a:t>・単位数の記載がされているかを確認ください。</a:t>
          </a:r>
          <a:endParaRPr kumimoji="1" lang="en-US" altLang="ja-JP" sz="1600">
            <a:solidFill>
              <a:srgbClr val="FF0000"/>
            </a:solidFill>
          </a:endParaRPr>
        </a:p>
        <a:p>
          <a:pPr algn="l"/>
          <a:r>
            <a:rPr kumimoji="1" lang="ja-JP" altLang="en-US" sz="1600">
              <a:solidFill>
                <a:srgbClr val="FF0000"/>
              </a:solidFill>
            </a:rPr>
            <a:t>・最低履修単位数</a:t>
          </a:r>
          <a:r>
            <a:rPr kumimoji="1" lang="en-US" altLang="ja-JP" sz="1600">
              <a:solidFill>
                <a:srgbClr val="FF0000"/>
              </a:solidFill>
            </a:rPr>
            <a:t>25</a:t>
          </a:r>
          <a:r>
            <a:rPr kumimoji="1" lang="ja-JP" altLang="en-US" sz="1600">
              <a:solidFill>
                <a:srgbClr val="FF0000"/>
              </a:solidFill>
            </a:rPr>
            <a:t>単位を満たしているか確認ください</a:t>
          </a:r>
          <a:endParaRPr kumimoji="1" lang="en-US" altLang="ja-JP" sz="1600">
            <a:solidFill>
              <a:srgbClr val="FF0000"/>
            </a:solidFill>
          </a:endParaRPr>
        </a:p>
        <a:p>
          <a:pPr algn="l"/>
          <a:r>
            <a:rPr kumimoji="1" lang="ja-JP" altLang="en-US" sz="1600">
              <a:solidFill>
                <a:srgbClr val="FF0000"/>
              </a:solidFill>
            </a:rPr>
            <a:t>・卒業までに履修させる総単位数が</a:t>
          </a:r>
          <a:r>
            <a:rPr kumimoji="1" lang="en-US" altLang="ja-JP" sz="1600">
              <a:solidFill>
                <a:srgbClr val="FF0000"/>
              </a:solidFill>
            </a:rPr>
            <a:t>74</a:t>
          </a:r>
          <a:r>
            <a:rPr kumimoji="1" lang="ja-JP" altLang="en-US" sz="1600">
              <a:solidFill>
                <a:srgbClr val="FF0000"/>
              </a:solidFill>
            </a:rPr>
            <a:t>単位を満たしているかを確認ください</a:t>
          </a:r>
        </a:p>
        <a:p>
          <a:pPr algn="l"/>
          <a:endParaRPr kumimoji="1" lang="en-US" altLang="ja-JP" sz="1600">
            <a:solidFill>
              <a:srgbClr val="FF0000"/>
            </a:solidFill>
          </a:endParaRPr>
        </a:p>
      </xdr:txBody>
    </xdr:sp>
    <xdr:clientData/>
  </xdr:twoCellAnchor>
  <xdr:twoCellAnchor>
    <xdr:from>
      <xdr:col>15</xdr:col>
      <xdr:colOff>200025</xdr:colOff>
      <xdr:row>26</xdr:row>
      <xdr:rowOff>133350</xdr:rowOff>
    </xdr:from>
    <xdr:to>
      <xdr:col>29</xdr:col>
      <xdr:colOff>57151</xdr:colOff>
      <xdr:row>36</xdr:row>
      <xdr:rowOff>0</xdr:rowOff>
    </xdr:to>
    <xdr:sp macro="" textlink="">
      <xdr:nvSpPr>
        <xdr:cNvPr id="4" name="線吹き出し 1 (枠付き) 3">
          <a:extLst>
            <a:ext uri="{FF2B5EF4-FFF2-40B4-BE49-F238E27FC236}">
              <a16:creationId xmlns:a16="http://schemas.microsoft.com/office/drawing/2014/main" id="{00000000-0008-0000-0300-000004000000}"/>
            </a:ext>
          </a:extLst>
        </xdr:cNvPr>
        <xdr:cNvSpPr/>
      </xdr:nvSpPr>
      <xdr:spPr>
        <a:xfrm>
          <a:off x="8696325" y="5715000"/>
          <a:ext cx="5191126" cy="1485900"/>
        </a:xfrm>
        <a:prstGeom prst="borderCallout1">
          <a:avLst>
            <a:gd name="adj1" fmla="val -66"/>
            <a:gd name="adj2" fmla="val 73351"/>
            <a:gd name="adj3" fmla="val -84692"/>
            <a:gd name="adj4" fmla="val 58422"/>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ご注意ください</a:t>
          </a:r>
          <a:r>
            <a:rPr kumimoji="1" lang="en-US" altLang="ja-JP" sz="1200">
              <a:solidFill>
                <a:srgbClr val="FF0000"/>
              </a:solidFill>
            </a:rPr>
            <a:t>】※</a:t>
          </a:r>
          <a:r>
            <a:rPr kumimoji="1" lang="ja-JP" altLang="en-US" sz="1200">
              <a:solidFill>
                <a:srgbClr val="FF0000"/>
              </a:solidFill>
            </a:rPr>
            <a:t>問い合わせをさせていただくことが多い箇所です</a:t>
          </a:r>
          <a:endParaRPr kumimoji="1" lang="en-US" altLang="ja-JP" sz="1200">
            <a:solidFill>
              <a:srgbClr val="FF0000"/>
            </a:solidFill>
          </a:endParaRPr>
        </a:p>
        <a:p>
          <a:pPr algn="l"/>
          <a:r>
            <a:rPr kumimoji="1" lang="ja-JP" altLang="en-US" sz="1600">
              <a:solidFill>
                <a:srgbClr val="FF0000"/>
              </a:solidFill>
            </a:rPr>
            <a:t>・選択科目の表記について</a:t>
          </a:r>
          <a:endParaRPr kumimoji="1" lang="en-US" altLang="ja-JP" sz="1600">
            <a:solidFill>
              <a:srgbClr val="FF0000"/>
            </a:solidFill>
          </a:endParaRPr>
        </a:p>
        <a:p>
          <a:pPr algn="l"/>
          <a:r>
            <a:rPr kumimoji="1" lang="ja-JP" altLang="en-US" sz="1600">
              <a:solidFill>
                <a:srgbClr val="FF0000"/>
              </a:solidFill>
            </a:rPr>
            <a:t>全員２単位履修　　　　　　　　→　</a:t>
          </a:r>
          <a:r>
            <a:rPr kumimoji="1" lang="en-US" altLang="ja-JP" sz="1600">
              <a:solidFill>
                <a:srgbClr val="FF0000"/>
              </a:solidFill>
            </a:rPr>
            <a:t>2</a:t>
          </a:r>
        </a:p>
        <a:p>
          <a:pPr algn="l"/>
          <a:r>
            <a:rPr kumimoji="1" lang="ja-JP" altLang="en-US" sz="1600">
              <a:solidFill>
                <a:srgbClr val="FF0000"/>
              </a:solidFill>
            </a:rPr>
            <a:t>２単位と４単位の選択履修　→　</a:t>
          </a:r>
          <a:r>
            <a:rPr kumimoji="1" lang="en-US" altLang="ja-JP" sz="1600">
              <a:solidFill>
                <a:srgbClr val="FF0000"/>
              </a:solidFill>
            </a:rPr>
            <a:t>2</a:t>
          </a:r>
          <a:r>
            <a:rPr kumimoji="1" lang="ja-JP" altLang="en-US" sz="1600">
              <a:solidFill>
                <a:srgbClr val="FF0000"/>
              </a:solidFill>
            </a:rPr>
            <a:t>・</a:t>
          </a:r>
          <a:r>
            <a:rPr kumimoji="1" lang="en-US" altLang="ja-JP" sz="1600">
              <a:solidFill>
                <a:srgbClr val="FF0000"/>
              </a:solidFill>
            </a:rPr>
            <a:t>4</a:t>
          </a:r>
        </a:p>
        <a:p>
          <a:pPr algn="l"/>
          <a:r>
            <a:rPr kumimoji="1" lang="ja-JP" altLang="en-US" sz="1600">
              <a:solidFill>
                <a:srgbClr val="FF0000"/>
              </a:solidFill>
            </a:rPr>
            <a:t>０単位と２単位で選択履修　→　</a:t>
          </a:r>
          <a:r>
            <a:rPr kumimoji="1" lang="en-US" altLang="ja-JP" sz="1600">
              <a:solidFill>
                <a:srgbClr val="FF0000"/>
              </a:solidFill>
            </a:rPr>
            <a:t>0</a:t>
          </a:r>
          <a:r>
            <a:rPr kumimoji="1" lang="ja-JP" altLang="en-US" sz="1600">
              <a:solidFill>
                <a:srgbClr val="FF0000"/>
              </a:solidFill>
            </a:rPr>
            <a:t>・</a:t>
          </a:r>
          <a:r>
            <a:rPr kumimoji="1" lang="en-US" altLang="ja-JP" sz="1600">
              <a:solidFill>
                <a:srgbClr val="FF0000"/>
              </a:solidFill>
            </a:rPr>
            <a:t>2</a:t>
          </a:r>
        </a:p>
      </xdr:txBody>
    </xdr:sp>
    <xdr:clientData/>
  </xdr:twoCellAnchor>
  <xdr:twoCellAnchor>
    <xdr:from>
      <xdr:col>68</xdr:col>
      <xdr:colOff>571500</xdr:colOff>
      <xdr:row>25</xdr:row>
      <xdr:rowOff>0</xdr:rowOff>
    </xdr:from>
    <xdr:to>
      <xdr:col>75</xdr:col>
      <xdr:colOff>85725</xdr:colOff>
      <xdr:row>29</xdr:row>
      <xdr:rowOff>95250</xdr:rowOff>
    </xdr:to>
    <xdr:sp macro="" textlink="">
      <xdr:nvSpPr>
        <xdr:cNvPr id="5" name="線吹き出し 1 (枠付き) 4">
          <a:extLst>
            <a:ext uri="{FF2B5EF4-FFF2-40B4-BE49-F238E27FC236}">
              <a16:creationId xmlns:a16="http://schemas.microsoft.com/office/drawing/2014/main" id="{00000000-0008-0000-0300-000005000000}"/>
            </a:ext>
          </a:extLst>
        </xdr:cNvPr>
        <xdr:cNvSpPr/>
      </xdr:nvSpPr>
      <xdr:spPr>
        <a:xfrm>
          <a:off x="29460825" y="5419725"/>
          <a:ext cx="5391150" cy="742950"/>
        </a:xfrm>
        <a:prstGeom prst="borderCallout1">
          <a:avLst>
            <a:gd name="adj1" fmla="val 944"/>
            <a:gd name="adj2" fmla="val 18122"/>
            <a:gd name="adj3" fmla="val -128688"/>
            <a:gd name="adj4" fmla="val 23582"/>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ご注意ください</a:t>
          </a:r>
          <a:r>
            <a:rPr kumimoji="1" lang="en-US" altLang="ja-JP" sz="1200">
              <a:solidFill>
                <a:srgbClr val="FF0000"/>
              </a:solidFill>
            </a:rPr>
            <a:t>】※</a:t>
          </a:r>
          <a:r>
            <a:rPr kumimoji="1" lang="ja-JP" altLang="en-US" sz="1200">
              <a:solidFill>
                <a:srgbClr val="FF0000"/>
              </a:solidFill>
            </a:rPr>
            <a:t>問い合わせをさせていただくことが多い箇所です</a:t>
          </a:r>
          <a:endParaRPr kumimoji="1" lang="en-US" altLang="ja-JP" sz="1200">
            <a:solidFill>
              <a:srgbClr val="FF0000"/>
            </a:solidFill>
          </a:endParaRPr>
        </a:p>
        <a:p>
          <a:pPr algn="l"/>
          <a:r>
            <a:rPr kumimoji="1" lang="ja-JP" altLang="en-US" sz="1600">
              <a:solidFill>
                <a:srgbClr val="FF0000"/>
              </a:solidFill>
            </a:rPr>
            <a:t>・工業に関する学校設定科目について記入ください</a:t>
          </a:r>
          <a:endParaRPr kumimoji="1" lang="en-US" altLang="ja-JP" sz="1600">
            <a:solidFill>
              <a:srgbClr val="FF0000"/>
            </a:solidFill>
          </a:endParaRPr>
        </a:p>
      </xdr:txBody>
    </xdr:sp>
    <xdr:clientData/>
  </xdr:twoCellAnchor>
  <xdr:twoCellAnchor>
    <xdr:from>
      <xdr:col>1</xdr:col>
      <xdr:colOff>38100</xdr:colOff>
      <xdr:row>30</xdr:row>
      <xdr:rowOff>95250</xdr:rowOff>
    </xdr:from>
    <xdr:to>
      <xdr:col>3</xdr:col>
      <xdr:colOff>2028825</xdr:colOff>
      <xdr:row>39</xdr:row>
      <xdr:rowOff>95250</xdr:rowOff>
    </xdr:to>
    <xdr:sp macro="" textlink="">
      <xdr:nvSpPr>
        <xdr:cNvPr id="6" name="線吹き出し 1 (枠付き) 5">
          <a:extLst>
            <a:ext uri="{FF2B5EF4-FFF2-40B4-BE49-F238E27FC236}">
              <a16:creationId xmlns:a16="http://schemas.microsoft.com/office/drawing/2014/main" id="{00000000-0008-0000-0200-000004000000}"/>
            </a:ext>
          </a:extLst>
        </xdr:cNvPr>
        <xdr:cNvSpPr/>
      </xdr:nvSpPr>
      <xdr:spPr>
        <a:xfrm>
          <a:off x="342900" y="6324600"/>
          <a:ext cx="2809875" cy="1457325"/>
        </a:xfrm>
        <a:prstGeom prst="borderCallout1">
          <a:avLst>
            <a:gd name="adj1" fmla="val -1902"/>
            <a:gd name="adj2" fmla="val 69803"/>
            <a:gd name="adj3" fmla="val -126275"/>
            <a:gd name="adj4" fmla="val 174212"/>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お願い</a:t>
          </a:r>
          <a:r>
            <a:rPr kumimoji="1" lang="en-US" altLang="ja-JP" sz="1600">
              <a:solidFill>
                <a:srgbClr val="FF0000"/>
              </a:solidFill>
            </a:rPr>
            <a:t>】</a:t>
          </a:r>
          <a:r>
            <a:rPr kumimoji="1" lang="ja-JP" altLang="en-US" sz="1600">
              <a:solidFill>
                <a:srgbClr val="FF0000"/>
              </a:solidFill>
            </a:rPr>
            <a:t>区分については、学科・コースにおける専門性をもとに学科コード１～</a:t>
          </a:r>
          <a:r>
            <a:rPr kumimoji="1" lang="en-US" altLang="ja-JP" sz="1600">
              <a:solidFill>
                <a:srgbClr val="FF0000"/>
              </a:solidFill>
            </a:rPr>
            <a:t>18</a:t>
          </a:r>
          <a:r>
            <a:rPr kumimoji="1" lang="ja-JP" altLang="en-US" sz="1600">
              <a:solidFill>
                <a:srgbClr val="FF0000"/>
              </a:solidFill>
            </a:rPr>
            <a:t>から該当する数値を１つ入力してください。</a:t>
          </a:r>
        </a:p>
      </xdr:txBody>
    </xdr:sp>
    <xdr:clientData/>
  </xdr:twoCellAnchor>
  <xdr:twoCellAnchor>
    <xdr:from>
      <xdr:col>1</xdr:col>
      <xdr:colOff>19051</xdr:colOff>
      <xdr:row>22</xdr:row>
      <xdr:rowOff>104776</xdr:rowOff>
    </xdr:from>
    <xdr:to>
      <xdr:col>3</xdr:col>
      <xdr:colOff>2038351</xdr:colOff>
      <xdr:row>29</xdr:row>
      <xdr:rowOff>152400</xdr:rowOff>
    </xdr:to>
    <xdr:sp macro="" textlink="">
      <xdr:nvSpPr>
        <xdr:cNvPr id="7" name="線吹き出し 1 (枠付き) 6">
          <a:extLst>
            <a:ext uri="{FF2B5EF4-FFF2-40B4-BE49-F238E27FC236}">
              <a16:creationId xmlns:a16="http://schemas.microsoft.com/office/drawing/2014/main" id="{00000000-0008-0000-0200-000004000000}"/>
            </a:ext>
          </a:extLst>
        </xdr:cNvPr>
        <xdr:cNvSpPr/>
      </xdr:nvSpPr>
      <xdr:spPr>
        <a:xfrm>
          <a:off x="323851" y="5038726"/>
          <a:ext cx="2838450" cy="1181099"/>
        </a:xfrm>
        <a:prstGeom prst="borderCallout1">
          <a:avLst>
            <a:gd name="adj1" fmla="val -1902"/>
            <a:gd name="adj2" fmla="val 69803"/>
            <a:gd name="adj3" fmla="val -46663"/>
            <a:gd name="adj4" fmla="val 138728"/>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rgbClr val="FF0000"/>
              </a:solidFill>
            </a:rPr>
            <a:t>【</a:t>
          </a:r>
          <a:r>
            <a:rPr kumimoji="1" lang="ja-JP" altLang="en-US" sz="1600">
              <a:solidFill>
                <a:srgbClr val="FF0000"/>
              </a:solidFill>
            </a:rPr>
            <a:t>お願い</a:t>
          </a:r>
          <a:r>
            <a:rPr kumimoji="1" lang="en-US" altLang="ja-JP" sz="1600">
              <a:solidFill>
                <a:srgbClr val="FF0000"/>
              </a:solidFill>
            </a:rPr>
            <a:t>】</a:t>
          </a:r>
          <a:r>
            <a:rPr kumimoji="1" lang="ja-JP" altLang="en-US" sz="1600">
              <a:solidFill>
                <a:srgbClr val="FF0000"/>
              </a:solidFill>
            </a:rPr>
            <a:t>コース制を設置する学科においては、コース毎に単位数を入力してください（下部記入例参照）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DB74"/>
  <sheetViews>
    <sheetView showGridLines="0" tabSelected="1" view="pageBreakPreview" zoomScaleNormal="100" zoomScaleSheetLayoutView="100" workbookViewId="0">
      <pane xSplit="4" topLeftCell="E1" activePane="topRight" state="frozenSplit"/>
      <selection pane="topRight" sqref="A1:D1"/>
    </sheetView>
  </sheetViews>
  <sheetFormatPr defaultColWidth="11.7109375" defaultRowHeight="10.7" customHeight="1"/>
  <cols>
    <col min="1" max="1" width="4.5703125" style="1" customWidth="1"/>
    <col min="2" max="2" width="6.5703125" style="1" customWidth="1"/>
    <col min="3" max="3" width="5.7109375" style="1" customWidth="1"/>
    <col min="4" max="4" width="30.7109375" style="1" customWidth="1"/>
    <col min="5" max="5" width="19.7109375" style="1" customWidth="1"/>
    <col min="6" max="6" width="6.7109375" style="1" customWidth="1"/>
    <col min="7" max="7" width="8.140625" style="1" customWidth="1"/>
    <col min="8" max="10" width="6.7109375" style="1" customWidth="1"/>
    <col min="11" max="15" width="6.7109375" style="2" customWidth="1"/>
    <col min="16" max="16" width="6.7109375" style="165" customWidth="1"/>
    <col min="17" max="18" width="6.7109375" style="44" customWidth="1"/>
    <col min="19" max="25" width="6.7109375" style="1" customWidth="1"/>
    <col min="26" max="27" width="6.7109375" style="44" customWidth="1"/>
    <col min="28" max="44" width="6.7109375" style="1" customWidth="1"/>
    <col min="45" max="47" width="6.7109375" style="2" customWidth="1"/>
    <col min="48" max="50" width="6.7109375" style="1" customWidth="1"/>
    <col min="51" max="54" width="6.7109375" customWidth="1"/>
    <col min="55" max="55" width="6.7109375" style="42" customWidth="1"/>
    <col min="56" max="56" width="2.7109375" bestFit="1" customWidth="1"/>
    <col min="57" max="57" width="66.5703125" bestFit="1" customWidth="1"/>
  </cols>
  <sheetData>
    <row r="1" spans="1:106" s="4" customFormat="1" ht="16.5" customHeight="1">
      <c r="A1" s="453" t="s">
        <v>204</v>
      </c>
      <c r="B1" s="453"/>
      <c r="C1" s="453"/>
      <c r="D1" s="453"/>
      <c r="E1" s="7"/>
      <c r="F1" s="7"/>
      <c r="G1" s="7"/>
      <c r="H1" s="7"/>
      <c r="I1" s="7"/>
      <c r="J1" s="7"/>
      <c r="K1" s="7"/>
      <c r="L1" s="7"/>
      <c r="M1" s="7"/>
      <c r="N1" s="7"/>
      <c r="O1" s="7"/>
      <c r="P1" s="156"/>
      <c r="Q1" s="43"/>
      <c r="R1" s="43"/>
      <c r="S1" s="7"/>
      <c r="T1" s="7"/>
      <c r="U1" s="7"/>
      <c r="V1" s="7"/>
      <c r="W1" s="7"/>
      <c r="X1" s="7"/>
      <c r="Y1" s="7"/>
      <c r="Z1" s="43"/>
      <c r="AA1" s="43"/>
      <c r="AB1" s="7"/>
      <c r="AC1" s="7"/>
      <c r="AD1" s="7"/>
      <c r="AE1" s="7"/>
      <c r="AF1" s="7"/>
      <c r="AG1" s="7"/>
      <c r="AH1" s="7"/>
      <c r="AI1" s="7"/>
      <c r="AJ1" s="7"/>
      <c r="AK1" s="7"/>
      <c r="AL1" s="7"/>
      <c r="AM1" s="7"/>
      <c r="AN1" s="7"/>
      <c r="AO1" s="7"/>
      <c r="AP1" s="7"/>
      <c r="AQ1" s="7"/>
      <c r="AR1" s="7"/>
      <c r="AS1" s="7"/>
      <c r="AT1" s="7"/>
      <c r="AU1" s="7"/>
      <c r="AV1" s="7"/>
      <c r="AW1" s="7"/>
      <c r="AX1" s="7"/>
      <c r="AY1" s="7"/>
      <c r="AZ1" s="7"/>
      <c r="BA1" s="7"/>
      <c r="BB1" s="7"/>
      <c r="BC1" s="40"/>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row>
    <row r="2" spans="1:106" s="4" customFormat="1" ht="16.7" customHeight="1" thickBot="1">
      <c r="A2" s="448" t="s">
        <v>13</v>
      </c>
      <c r="B2" s="448"/>
      <c r="C2" s="448"/>
      <c r="D2" s="448"/>
      <c r="E2" s="7"/>
      <c r="F2" s="7"/>
      <c r="G2" s="7"/>
      <c r="H2" s="7"/>
      <c r="I2" s="7"/>
      <c r="J2" s="7"/>
      <c r="K2" s="7"/>
      <c r="L2" s="7"/>
      <c r="M2" s="7"/>
      <c r="N2" s="7"/>
      <c r="O2" s="7"/>
      <c r="P2" s="156"/>
      <c r="Q2" s="43"/>
      <c r="R2" s="43"/>
      <c r="S2" s="7"/>
      <c r="T2" s="7"/>
      <c r="U2" s="7"/>
      <c r="V2" s="7"/>
      <c r="W2" s="7"/>
      <c r="X2" s="7"/>
      <c r="Y2" s="7"/>
      <c r="Z2" s="43"/>
      <c r="AA2" s="43"/>
      <c r="AB2" s="7"/>
      <c r="AC2" s="7"/>
      <c r="AD2" s="7"/>
      <c r="AE2" s="7"/>
      <c r="AF2" s="7"/>
      <c r="AG2" s="7"/>
      <c r="AH2" s="7"/>
      <c r="AI2" s="7"/>
      <c r="AJ2" s="7"/>
      <c r="AK2" s="7"/>
      <c r="AL2" s="7"/>
      <c r="AM2" s="7"/>
      <c r="AN2" s="7"/>
      <c r="AO2" s="7"/>
      <c r="AP2" s="7"/>
      <c r="AQ2" s="7"/>
      <c r="AR2" s="7"/>
      <c r="AS2" s="7"/>
      <c r="AT2" s="7"/>
      <c r="AU2" s="7"/>
      <c r="AV2" s="7"/>
      <c r="AW2" s="7"/>
      <c r="AX2" s="7"/>
      <c r="AY2" s="7"/>
      <c r="AZ2" s="7"/>
      <c r="BA2" s="7"/>
      <c r="BB2" s="7"/>
      <c r="BC2" s="40"/>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row>
    <row r="3" spans="1:106" s="4" customFormat="1" ht="16.7" customHeight="1" thickBot="1">
      <c r="A3" s="13"/>
      <c r="B3" s="375" t="s">
        <v>23</v>
      </c>
      <c r="C3" s="376"/>
      <c r="D3" s="16"/>
      <c r="E3" s="18" t="s">
        <v>15</v>
      </c>
      <c r="F3" s="19"/>
      <c r="G3" s="7"/>
      <c r="H3" s="7"/>
      <c r="I3" s="7"/>
      <c r="J3" s="7"/>
      <c r="K3" s="7"/>
      <c r="L3" s="7"/>
      <c r="M3" s="7"/>
      <c r="N3" s="7"/>
      <c r="O3" s="7"/>
      <c r="P3" s="156"/>
      <c r="Q3" s="43"/>
      <c r="R3" s="43"/>
      <c r="S3" s="7"/>
      <c r="T3" s="7"/>
      <c r="U3" s="7"/>
      <c r="V3" s="7"/>
      <c r="W3" s="7"/>
      <c r="X3" s="7"/>
      <c r="Y3" s="7"/>
      <c r="Z3" s="43"/>
      <c r="AA3" s="43"/>
      <c r="AB3" s="7"/>
      <c r="AC3" s="7"/>
      <c r="AD3" s="7"/>
      <c r="AE3" s="7"/>
      <c r="AF3" s="7"/>
      <c r="AG3" s="7"/>
      <c r="AH3" s="7"/>
      <c r="AI3" s="7"/>
      <c r="AJ3" s="7"/>
      <c r="AK3" s="7"/>
      <c r="AL3" s="7"/>
      <c r="AM3" s="7"/>
      <c r="AN3" s="7"/>
      <c r="AO3" s="7"/>
      <c r="AP3" s="7"/>
      <c r="AQ3" s="7"/>
      <c r="AR3" s="7"/>
      <c r="AS3" s="7"/>
      <c r="AT3" s="7"/>
      <c r="AU3" s="7"/>
      <c r="AV3" s="7"/>
      <c r="AW3" s="7"/>
      <c r="AX3" s="7"/>
      <c r="AY3" s="7"/>
      <c r="AZ3" s="7"/>
      <c r="BA3" s="7"/>
      <c r="BB3" s="7"/>
      <c r="BC3" s="40"/>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row>
    <row r="4" spans="1:106" s="4" customFormat="1" ht="14.25" customHeight="1">
      <c r="A4" s="5"/>
      <c r="B4" s="190" t="s">
        <v>145</v>
      </c>
      <c r="C4" s="191"/>
      <c r="D4" s="191"/>
      <c r="E4" s="7"/>
      <c r="F4" s="7"/>
      <c r="G4" s="7"/>
      <c r="H4" s="7"/>
      <c r="I4" s="7"/>
      <c r="J4" s="7"/>
      <c r="K4" s="7"/>
      <c r="L4" s="7"/>
      <c r="M4" s="7"/>
      <c r="N4" s="7"/>
      <c r="O4" s="7"/>
      <c r="P4" s="156"/>
      <c r="Q4" s="43"/>
      <c r="R4" s="43"/>
      <c r="S4" s="7"/>
      <c r="T4" s="7"/>
      <c r="U4" s="7"/>
      <c r="V4" s="7"/>
      <c r="W4" s="7"/>
      <c r="X4" s="7"/>
      <c r="Y4" s="7"/>
      <c r="Z4" s="43"/>
      <c r="AA4" s="43"/>
      <c r="AB4" s="7"/>
      <c r="AC4" s="7"/>
      <c r="AD4" s="7"/>
      <c r="AE4" s="7"/>
      <c r="AF4" s="7"/>
      <c r="AG4" s="7"/>
      <c r="AH4" s="7"/>
      <c r="AI4" s="7"/>
      <c r="AJ4" s="7"/>
      <c r="AK4" s="7"/>
      <c r="AL4" s="7"/>
      <c r="AM4" s="7"/>
      <c r="AN4" s="7"/>
      <c r="AO4" s="7"/>
      <c r="AP4" s="7"/>
      <c r="AQ4" s="7"/>
      <c r="AR4" s="7"/>
      <c r="AS4" s="7"/>
      <c r="AT4" s="7"/>
      <c r="AU4" s="7"/>
      <c r="AV4" s="7"/>
      <c r="AW4" s="7"/>
      <c r="AX4" s="7"/>
      <c r="AY4" s="7"/>
      <c r="AZ4" s="7"/>
      <c r="BA4" s="7"/>
      <c r="BB4" s="7"/>
      <c r="BC4" s="40"/>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row>
    <row r="5" spans="1:106" s="186" customFormat="1" ht="14.25" customHeight="1">
      <c r="A5" s="178"/>
      <c r="B5" s="192"/>
      <c r="C5" s="193" t="s">
        <v>233</v>
      </c>
      <c r="D5" s="193"/>
      <c r="E5" s="182"/>
      <c r="F5" s="182"/>
      <c r="G5" s="182"/>
      <c r="H5" s="182"/>
      <c r="I5" s="182"/>
      <c r="J5" s="182"/>
      <c r="K5" s="182"/>
      <c r="L5" s="182"/>
      <c r="M5" s="182"/>
      <c r="N5" s="182"/>
      <c r="O5" s="182"/>
      <c r="P5" s="183"/>
      <c r="Q5" s="184"/>
      <c r="R5" s="184"/>
      <c r="S5" s="182"/>
      <c r="T5" s="182"/>
      <c r="U5" s="182"/>
      <c r="V5" s="182"/>
      <c r="W5" s="182"/>
      <c r="X5" s="182"/>
      <c r="Y5" s="182"/>
      <c r="Z5" s="184"/>
      <c r="AA5" s="184"/>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2"/>
      <c r="BB5" s="182"/>
      <c r="BC5" s="185"/>
      <c r="BD5" s="182"/>
      <c r="BE5" s="182"/>
      <c r="BF5" s="182"/>
      <c r="BG5" s="182"/>
      <c r="BH5" s="182"/>
      <c r="BI5" s="182"/>
      <c r="BJ5" s="182"/>
      <c r="BK5" s="182"/>
      <c r="BL5" s="182"/>
      <c r="BM5" s="182"/>
      <c r="BN5" s="182"/>
      <c r="BO5" s="182"/>
      <c r="BP5" s="182"/>
      <c r="BQ5" s="182"/>
      <c r="BR5" s="182"/>
      <c r="BS5" s="182"/>
      <c r="BT5" s="182"/>
      <c r="BU5" s="182"/>
      <c r="BV5" s="182"/>
      <c r="BW5" s="182"/>
      <c r="BX5" s="182"/>
      <c r="BY5" s="182"/>
      <c r="BZ5" s="182"/>
      <c r="CA5" s="182"/>
      <c r="CB5" s="182"/>
      <c r="CC5" s="182"/>
      <c r="CD5" s="182"/>
      <c r="CE5" s="182"/>
      <c r="CF5" s="182"/>
      <c r="CG5" s="182"/>
      <c r="CH5" s="182"/>
      <c r="CI5" s="182"/>
      <c r="CJ5" s="182"/>
      <c r="CK5" s="182"/>
      <c r="CL5" s="182"/>
      <c r="CM5" s="182"/>
      <c r="CN5" s="182"/>
      <c r="CO5" s="182"/>
      <c r="CP5" s="182"/>
      <c r="CQ5" s="182"/>
    </row>
    <row r="6" spans="1:106" s="186" customFormat="1" ht="14.25" customHeight="1">
      <c r="A6" s="178"/>
      <c r="B6" s="192"/>
      <c r="C6" s="193" t="s">
        <v>191</v>
      </c>
      <c r="D6" s="193"/>
      <c r="E6" s="182"/>
      <c r="F6" s="182"/>
      <c r="G6" s="182"/>
      <c r="H6" s="182"/>
      <c r="I6" s="182"/>
      <c r="J6" s="182"/>
      <c r="K6" s="182"/>
      <c r="L6" s="182"/>
      <c r="M6" s="182"/>
      <c r="N6" s="182"/>
      <c r="O6" s="182"/>
      <c r="P6" s="183"/>
      <c r="Q6" s="184"/>
      <c r="R6" s="184"/>
      <c r="S6" s="182"/>
      <c r="T6" s="182"/>
      <c r="U6" s="182"/>
      <c r="V6" s="182"/>
      <c r="W6" s="182"/>
      <c r="X6" s="182"/>
      <c r="Y6" s="182"/>
      <c r="Z6" s="184"/>
      <c r="AA6" s="184"/>
      <c r="AB6" s="182"/>
      <c r="AC6" s="182"/>
      <c r="AD6" s="116"/>
      <c r="AE6" s="182"/>
      <c r="AF6" s="182"/>
      <c r="AG6" s="182"/>
      <c r="AH6" s="182"/>
      <c r="AI6" s="182"/>
      <c r="AJ6" s="182"/>
      <c r="AK6" s="182"/>
      <c r="AL6" s="182"/>
      <c r="AM6" s="182"/>
      <c r="AN6" s="182"/>
      <c r="AO6" s="182"/>
      <c r="AP6" s="182"/>
      <c r="AQ6" s="182"/>
      <c r="AR6" s="182"/>
      <c r="AS6" s="182"/>
      <c r="AT6" s="182"/>
      <c r="AU6" s="182"/>
      <c r="AV6" s="182"/>
      <c r="AW6" s="182"/>
      <c r="AX6" s="182"/>
      <c r="AY6" s="182"/>
      <c r="AZ6" s="182"/>
      <c r="BA6" s="182"/>
      <c r="BB6" s="182"/>
      <c r="BC6" s="185"/>
      <c r="BD6" s="182"/>
      <c r="BE6" s="182"/>
      <c r="BF6" s="182"/>
      <c r="BG6" s="182"/>
      <c r="BH6" s="182"/>
      <c r="BI6" s="182"/>
      <c r="BJ6" s="182"/>
      <c r="BK6" s="182"/>
      <c r="BL6" s="182"/>
      <c r="BM6" s="182"/>
      <c r="BN6" s="182"/>
      <c r="BO6" s="182"/>
      <c r="BP6" s="182"/>
      <c r="BQ6" s="182"/>
      <c r="BR6" s="182"/>
      <c r="BS6" s="182"/>
      <c r="BT6" s="182"/>
      <c r="BU6" s="182"/>
      <c r="BV6" s="182"/>
      <c r="BW6" s="182"/>
      <c r="BX6" s="182"/>
      <c r="BY6" s="182"/>
      <c r="BZ6" s="182"/>
      <c r="CA6" s="182"/>
      <c r="CB6" s="182"/>
      <c r="CC6" s="182"/>
      <c r="CD6" s="182"/>
      <c r="CE6" s="182"/>
      <c r="CF6" s="182"/>
      <c r="CG6" s="182"/>
      <c r="CH6" s="182"/>
      <c r="CI6" s="182"/>
      <c r="CJ6" s="182"/>
      <c r="CK6" s="182"/>
      <c r="CL6" s="182"/>
      <c r="CM6" s="182"/>
      <c r="CN6" s="182"/>
      <c r="CO6" s="182"/>
      <c r="CP6" s="182"/>
      <c r="CQ6" s="182"/>
    </row>
    <row r="7" spans="1:106" s="186" customFormat="1" ht="14.25" customHeight="1">
      <c r="A7" s="178"/>
      <c r="B7" s="192"/>
      <c r="C7" s="193" t="s">
        <v>208</v>
      </c>
      <c r="D7" s="193"/>
      <c r="E7" s="182"/>
      <c r="F7" s="182"/>
      <c r="G7" s="182"/>
      <c r="H7" s="182"/>
      <c r="I7" s="182"/>
      <c r="J7" s="182"/>
      <c r="K7" s="182"/>
      <c r="L7" s="182"/>
      <c r="M7" s="182"/>
      <c r="N7" s="182"/>
      <c r="O7" s="182"/>
      <c r="P7" s="183"/>
      <c r="Q7" s="184"/>
      <c r="R7" s="184"/>
      <c r="S7" s="182"/>
      <c r="T7" s="182"/>
      <c r="U7" s="182"/>
      <c r="V7" s="182"/>
      <c r="W7" s="182"/>
      <c r="X7" s="182"/>
      <c r="Y7" s="182"/>
      <c r="Z7" s="184"/>
      <c r="AA7" s="184"/>
      <c r="AB7" s="182"/>
      <c r="AC7" s="182"/>
      <c r="AD7" s="116"/>
      <c r="AE7" s="182"/>
      <c r="AF7" s="182"/>
      <c r="AG7" s="182"/>
      <c r="AH7" s="182"/>
      <c r="AI7" s="182"/>
      <c r="AJ7" s="182"/>
      <c r="AK7" s="182"/>
      <c r="AL7" s="182"/>
      <c r="AM7" s="182"/>
      <c r="AN7" s="182"/>
      <c r="AO7" s="182"/>
      <c r="AP7" s="182"/>
      <c r="AQ7" s="182"/>
      <c r="AR7" s="182"/>
      <c r="AS7" s="182"/>
      <c r="AT7" s="182"/>
      <c r="AU7" s="182"/>
      <c r="AV7" s="182"/>
      <c r="AW7" s="182"/>
      <c r="AX7" s="182"/>
      <c r="AY7" s="182"/>
      <c r="AZ7" s="182"/>
      <c r="BA7" s="182"/>
      <c r="BB7" s="182"/>
      <c r="BC7" s="185"/>
      <c r="BD7" s="182"/>
      <c r="BE7" s="182"/>
      <c r="BF7" s="182"/>
      <c r="BG7" s="182"/>
      <c r="BH7" s="182"/>
      <c r="BI7" s="182"/>
      <c r="BJ7" s="182"/>
      <c r="BK7" s="182"/>
      <c r="BL7" s="182"/>
      <c r="BM7" s="182"/>
      <c r="BN7" s="182"/>
      <c r="BO7" s="182"/>
      <c r="BP7" s="182"/>
      <c r="BQ7" s="182"/>
      <c r="BR7" s="182"/>
      <c r="BS7" s="182"/>
      <c r="BT7" s="182"/>
      <c r="BU7" s="182"/>
      <c r="BV7" s="182"/>
      <c r="BW7" s="182"/>
      <c r="BX7" s="182"/>
      <c r="BY7" s="182"/>
      <c r="BZ7" s="182"/>
      <c r="CA7" s="182"/>
      <c r="CB7" s="182"/>
      <c r="CC7" s="182"/>
      <c r="CD7" s="182"/>
      <c r="CE7" s="182"/>
      <c r="CF7" s="182"/>
      <c r="CG7" s="182"/>
      <c r="CH7" s="182"/>
      <c r="CI7" s="182"/>
      <c r="CJ7" s="182"/>
      <c r="CK7" s="182"/>
      <c r="CL7" s="182"/>
      <c r="CM7" s="182"/>
      <c r="CN7" s="182"/>
      <c r="CO7" s="182"/>
      <c r="CP7" s="182"/>
      <c r="CQ7" s="182"/>
    </row>
    <row r="8" spans="1:106" s="186" customFormat="1" ht="14.25" customHeight="1" thickBot="1">
      <c r="A8" s="178"/>
      <c r="B8" s="192"/>
      <c r="C8" s="228" t="s">
        <v>234</v>
      </c>
      <c r="D8" s="193"/>
      <c r="E8" s="182"/>
      <c r="F8" s="182"/>
      <c r="G8" s="182"/>
      <c r="H8" s="182"/>
      <c r="I8" s="182"/>
      <c r="J8" s="182"/>
      <c r="K8" s="182"/>
      <c r="L8" s="182"/>
      <c r="M8" s="182"/>
      <c r="N8" s="182"/>
      <c r="O8" s="182"/>
      <c r="P8" s="183"/>
      <c r="Q8" s="184"/>
      <c r="R8" s="184"/>
      <c r="S8" s="182"/>
      <c r="T8" s="182"/>
      <c r="U8" s="182"/>
      <c r="V8" s="182"/>
      <c r="W8" s="182"/>
      <c r="X8" s="182"/>
      <c r="Y8" s="182"/>
      <c r="Z8" s="184"/>
      <c r="AA8" s="184"/>
      <c r="AB8" s="182"/>
      <c r="AC8" s="182"/>
      <c r="AD8" s="229" t="s">
        <v>173</v>
      </c>
      <c r="AE8" s="182"/>
      <c r="AF8" s="182"/>
      <c r="AG8" s="182"/>
      <c r="AH8" s="182"/>
      <c r="AI8" s="182"/>
      <c r="AJ8" s="182"/>
      <c r="AK8" s="182"/>
      <c r="AL8" s="182"/>
      <c r="AM8" s="182"/>
      <c r="AN8" s="182"/>
      <c r="AO8" s="182"/>
      <c r="AP8" s="182"/>
      <c r="AQ8" s="182"/>
      <c r="AR8" s="182"/>
      <c r="AS8" s="182"/>
      <c r="AT8" s="182"/>
      <c r="AU8" s="182"/>
      <c r="AV8" s="182"/>
      <c r="AW8" s="182"/>
      <c r="AX8" s="182"/>
      <c r="AY8" s="182"/>
      <c r="AZ8" s="182"/>
      <c r="BA8" s="182"/>
      <c r="BB8" s="182"/>
      <c r="BC8" s="185"/>
      <c r="BD8" s="182"/>
      <c r="BE8" s="182"/>
      <c r="BF8" s="182"/>
      <c r="BG8" s="182"/>
      <c r="BH8" s="182"/>
      <c r="BI8" s="182"/>
      <c r="BJ8" s="182"/>
      <c r="BK8" s="182"/>
      <c r="BL8" s="182"/>
      <c r="BM8" s="182"/>
      <c r="BN8" s="182"/>
      <c r="BO8" s="182"/>
      <c r="BP8" s="182"/>
      <c r="BQ8" s="182"/>
      <c r="BR8" s="182"/>
      <c r="BS8" s="182"/>
      <c r="BT8" s="182"/>
      <c r="BU8" s="182"/>
      <c r="BV8" s="182"/>
      <c r="BW8" s="182"/>
      <c r="BX8" s="182"/>
      <c r="BY8" s="182"/>
      <c r="BZ8" s="182"/>
      <c r="CA8" s="182"/>
      <c r="CB8" s="182"/>
      <c r="CC8" s="182"/>
      <c r="CD8" s="182"/>
      <c r="CE8" s="182"/>
      <c r="CF8" s="182"/>
      <c r="CG8" s="182"/>
      <c r="CH8" s="182"/>
      <c r="CI8" s="182"/>
      <c r="CJ8" s="182"/>
      <c r="CK8" s="182"/>
      <c r="CL8" s="182"/>
      <c r="CM8" s="182"/>
      <c r="CN8" s="182"/>
      <c r="CO8" s="182"/>
      <c r="CP8" s="182"/>
      <c r="CQ8" s="182"/>
    </row>
    <row r="9" spans="1:106" s="4" customFormat="1" ht="14.25" customHeight="1">
      <c r="A9" s="7"/>
      <c r="B9" s="377" t="s">
        <v>235</v>
      </c>
      <c r="C9" s="378"/>
      <c r="D9" s="378"/>
      <c r="E9" s="378"/>
      <c r="F9" s="378"/>
      <c r="G9" s="379"/>
      <c r="H9" s="378"/>
      <c r="I9" s="378"/>
      <c r="J9" s="378"/>
      <c r="K9" s="378"/>
      <c r="L9" s="28" t="s">
        <v>236</v>
      </c>
      <c r="M9" s="27"/>
      <c r="N9" s="27"/>
      <c r="O9" s="27"/>
      <c r="P9" s="157"/>
      <c r="Q9" s="380" t="s">
        <v>237</v>
      </c>
      <c r="R9" s="378"/>
      <c r="S9" s="381"/>
      <c r="T9" s="381"/>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c r="AW9" s="381"/>
      <c r="AX9" s="381"/>
      <c r="AY9" s="381"/>
      <c r="AZ9" s="381"/>
      <c r="BA9" s="381"/>
      <c r="BB9" s="381"/>
      <c r="BC9" s="382"/>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row>
    <row r="10" spans="1:106" s="4" customFormat="1" ht="14.65" customHeight="1" thickBot="1">
      <c r="A10" s="7"/>
      <c r="B10" s="433" t="s">
        <v>7</v>
      </c>
      <c r="C10" s="434"/>
      <c r="D10" s="434"/>
      <c r="E10" s="434"/>
      <c r="F10" s="434"/>
      <c r="G10" s="337" t="s">
        <v>17</v>
      </c>
      <c r="H10" s="435" t="s">
        <v>164</v>
      </c>
      <c r="I10" s="434"/>
      <c r="J10" s="434"/>
      <c r="K10" s="436"/>
      <c r="L10" s="23"/>
      <c r="M10" s="15"/>
      <c r="N10" s="15"/>
      <c r="O10" s="15"/>
      <c r="P10" s="158"/>
      <c r="Q10" s="407" t="s">
        <v>41</v>
      </c>
      <c r="R10" s="408"/>
      <c r="S10" s="409"/>
      <c r="T10" s="409"/>
      <c r="U10" s="409"/>
      <c r="V10" s="409"/>
      <c r="W10" s="409"/>
      <c r="X10" s="409"/>
      <c r="Y10" s="409"/>
      <c r="Z10" s="409"/>
      <c r="AA10" s="409"/>
      <c r="AB10" s="409"/>
      <c r="AC10" s="372" t="s">
        <v>172</v>
      </c>
      <c r="AD10" s="373"/>
      <c r="AE10" s="373"/>
      <c r="AF10" s="373"/>
      <c r="AG10" s="373"/>
      <c r="AH10" s="373"/>
      <c r="AI10" s="373"/>
      <c r="AJ10" s="373"/>
      <c r="AK10" s="373"/>
      <c r="AL10" s="373"/>
      <c r="AM10" s="373"/>
      <c r="AN10" s="373"/>
      <c r="AO10" s="373"/>
      <c r="AP10" s="373"/>
      <c r="AQ10" s="373"/>
      <c r="AR10" s="373"/>
      <c r="AS10" s="373"/>
      <c r="AT10" s="373"/>
      <c r="AU10" s="373"/>
      <c r="AV10" s="373"/>
      <c r="AW10" s="373"/>
      <c r="AX10" s="373"/>
      <c r="AY10" s="373"/>
      <c r="AZ10" s="373"/>
      <c r="BA10" s="374"/>
      <c r="BB10" s="39" t="s">
        <v>60</v>
      </c>
      <c r="BC10" s="383" t="s">
        <v>62</v>
      </c>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row>
    <row r="11" spans="1:106" s="4" customFormat="1" ht="14.65" customHeight="1">
      <c r="A11" s="7"/>
      <c r="B11" s="437" t="s">
        <v>16</v>
      </c>
      <c r="C11" s="394" t="s">
        <v>6</v>
      </c>
      <c r="D11" s="411" t="s">
        <v>1</v>
      </c>
      <c r="E11" s="410" t="s">
        <v>14</v>
      </c>
      <c r="F11" s="410" t="s">
        <v>24</v>
      </c>
      <c r="G11" s="444" t="s">
        <v>18</v>
      </c>
      <c r="H11" s="425" t="s">
        <v>4</v>
      </c>
      <c r="I11" s="425" t="s">
        <v>11</v>
      </c>
      <c r="J11" s="425" t="s">
        <v>12</v>
      </c>
      <c r="K11" s="441" t="s">
        <v>5</v>
      </c>
      <c r="L11" s="446" t="s">
        <v>20</v>
      </c>
      <c r="M11" s="449" t="s">
        <v>146</v>
      </c>
      <c r="N11" s="449" t="s">
        <v>70</v>
      </c>
      <c r="O11" s="394" t="s">
        <v>21</v>
      </c>
      <c r="P11" s="397" t="s">
        <v>147</v>
      </c>
      <c r="Q11" s="460" t="s">
        <v>42</v>
      </c>
      <c r="R11" s="457" t="s">
        <v>190</v>
      </c>
      <c r="S11" s="432" t="s">
        <v>47</v>
      </c>
      <c r="T11" s="432"/>
      <c r="U11" s="423"/>
      <c r="V11" s="423"/>
      <c r="W11" s="423"/>
      <c r="X11" s="423"/>
      <c r="Y11" s="423"/>
      <c r="Z11" s="423"/>
      <c r="AA11" s="423"/>
      <c r="AB11" s="423"/>
      <c r="AC11" s="465" t="s">
        <v>57</v>
      </c>
      <c r="AD11" s="385" t="s">
        <v>0</v>
      </c>
      <c r="AE11" s="419"/>
      <c r="AF11" s="419"/>
      <c r="AG11" s="420"/>
      <c r="AH11" s="420"/>
      <c r="AI11" s="421"/>
      <c r="AJ11" s="385" t="s">
        <v>53</v>
      </c>
      <c r="AK11" s="419"/>
      <c r="AL11" s="419"/>
      <c r="AM11" s="420"/>
      <c r="AN11" s="420"/>
      <c r="AO11" s="421"/>
      <c r="AP11" s="462" t="s">
        <v>55</v>
      </c>
      <c r="AQ11" s="463"/>
      <c r="AR11" s="464"/>
      <c r="AS11" s="462" t="s">
        <v>54</v>
      </c>
      <c r="AT11" s="463"/>
      <c r="AU11" s="464"/>
      <c r="AV11" s="462" t="s">
        <v>56</v>
      </c>
      <c r="AW11" s="463"/>
      <c r="AX11" s="464"/>
      <c r="AY11" s="462" t="s">
        <v>59</v>
      </c>
      <c r="AZ11" s="463"/>
      <c r="BA11" s="464"/>
      <c r="BB11" s="388" t="s">
        <v>61</v>
      </c>
      <c r="BC11" s="384"/>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row>
    <row r="12" spans="1:106" s="4" customFormat="1" ht="14.25" customHeight="1">
      <c r="A12" s="7"/>
      <c r="B12" s="438"/>
      <c r="C12" s="396"/>
      <c r="D12" s="411"/>
      <c r="E12" s="411"/>
      <c r="F12" s="411"/>
      <c r="G12" s="445"/>
      <c r="H12" s="396"/>
      <c r="I12" s="396"/>
      <c r="J12" s="396"/>
      <c r="K12" s="442"/>
      <c r="L12" s="447"/>
      <c r="M12" s="452"/>
      <c r="N12" s="450"/>
      <c r="O12" s="396"/>
      <c r="P12" s="398"/>
      <c r="Q12" s="461"/>
      <c r="R12" s="458"/>
      <c r="S12" s="426" t="s">
        <v>162</v>
      </c>
      <c r="T12" s="390" t="s">
        <v>43</v>
      </c>
      <c r="U12" s="390" t="s">
        <v>44</v>
      </c>
      <c r="V12" s="390" t="s">
        <v>45</v>
      </c>
      <c r="W12" s="392" t="s">
        <v>46</v>
      </c>
      <c r="X12" s="390" t="s">
        <v>48</v>
      </c>
      <c r="Y12" s="428" t="s">
        <v>49</v>
      </c>
      <c r="Z12" s="428" t="s">
        <v>163</v>
      </c>
      <c r="AA12" s="428" t="s">
        <v>50</v>
      </c>
      <c r="AB12" s="430" t="s">
        <v>51</v>
      </c>
      <c r="AC12" s="466"/>
      <c r="AD12" s="422" t="s">
        <v>52</v>
      </c>
      <c r="AE12" s="423"/>
      <c r="AF12" s="424"/>
      <c r="AG12" s="411" t="s">
        <v>8</v>
      </c>
      <c r="AH12" s="425"/>
      <c r="AI12" s="411"/>
      <c r="AJ12" s="422" t="s">
        <v>52</v>
      </c>
      <c r="AK12" s="423"/>
      <c r="AL12" s="424"/>
      <c r="AM12" s="411" t="s">
        <v>8</v>
      </c>
      <c r="AN12" s="425"/>
      <c r="AO12" s="411"/>
      <c r="AP12" s="413" t="s">
        <v>67</v>
      </c>
      <c r="AQ12" s="415" t="s">
        <v>68</v>
      </c>
      <c r="AR12" s="417" t="s">
        <v>69</v>
      </c>
      <c r="AS12" s="413" t="s">
        <v>67</v>
      </c>
      <c r="AT12" s="415" t="s">
        <v>68</v>
      </c>
      <c r="AU12" s="417" t="s">
        <v>69</v>
      </c>
      <c r="AV12" s="413" t="s">
        <v>67</v>
      </c>
      <c r="AW12" s="415" t="s">
        <v>68</v>
      </c>
      <c r="AX12" s="417" t="s">
        <v>69</v>
      </c>
      <c r="AY12" s="413" t="s">
        <v>67</v>
      </c>
      <c r="AZ12" s="415" t="s">
        <v>68</v>
      </c>
      <c r="BA12" s="417" t="s">
        <v>69</v>
      </c>
      <c r="BB12" s="389"/>
      <c r="BC12" s="384"/>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row>
    <row r="13" spans="1:106" s="4" customFormat="1" ht="14.65" customHeight="1" thickBot="1">
      <c r="A13" s="7"/>
      <c r="B13" s="439"/>
      <c r="C13" s="440"/>
      <c r="D13" s="412"/>
      <c r="E13" s="412"/>
      <c r="F13" s="412"/>
      <c r="G13" s="391"/>
      <c r="H13" s="440"/>
      <c r="I13" s="440"/>
      <c r="J13" s="440"/>
      <c r="K13" s="443"/>
      <c r="L13" s="37" t="s">
        <v>2</v>
      </c>
      <c r="M13" s="36" t="s">
        <v>3</v>
      </c>
      <c r="N13" s="451"/>
      <c r="O13" s="36" t="s">
        <v>22</v>
      </c>
      <c r="P13" s="159" t="s">
        <v>148</v>
      </c>
      <c r="Q13" s="232" t="s">
        <v>2</v>
      </c>
      <c r="R13" s="459"/>
      <c r="S13" s="427"/>
      <c r="T13" s="391"/>
      <c r="U13" s="391"/>
      <c r="V13" s="391"/>
      <c r="W13" s="393"/>
      <c r="X13" s="391"/>
      <c r="Y13" s="429"/>
      <c r="Z13" s="429"/>
      <c r="AA13" s="429"/>
      <c r="AB13" s="431"/>
      <c r="AC13" s="38" t="s">
        <v>58</v>
      </c>
      <c r="AD13" s="104" t="s">
        <v>64</v>
      </c>
      <c r="AE13" s="107" t="s">
        <v>65</v>
      </c>
      <c r="AF13" s="103" t="s">
        <v>66</v>
      </c>
      <c r="AG13" s="104" t="s">
        <v>64</v>
      </c>
      <c r="AH13" s="107" t="s">
        <v>65</v>
      </c>
      <c r="AI13" s="103" t="s">
        <v>66</v>
      </c>
      <c r="AJ13" s="104" t="s">
        <v>64</v>
      </c>
      <c r="AK13" s="107" t="s">
        <v>65</v>
      </c>
      <c r="AL13" s="103" t="s">
        <v>66</v>
      </c>
      <c r="AM13" s="104" t="s">
        <v>64</v>
      </c>
      <c r="AN13" s="107" t="s">
        <v>65</v>
      </c>
      <c r="AO13" s="103" t="s">
        <v>66</v>
      </c>
      <c r="AP13" s="414"/>
      <c r="AQ13" s="416"/>
      <c r="AR13" s="418"/>
      <c r="AS13" s="414"/>
      <c r="AT13" s="416"/>
      <c r="AU13" s="418"/>
      <c r="AV13" s="414"/>
      <c r="AW13" s="416"/>
      <c r="AX13" s="418"/>
      <c r="AY13" s="414"/>
      <c r="AZ13" s="416"/>
      <c r="BA13" s="418"/>
      <c r="BB13" s="36" t="s">
        <v>10</v>
      </c>
      <c r="BC13" s="41" t="s">
        <v>63</v>
      </c>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row>
    <row r="14" spans="1:106" s="4" customFormat="1" ht="14.25" customHeight="1">
      <c r="A14" s="7"/>
      <c r="B14" s="252"/>
      <c r="C14" s="253"/>
      <c r="D14" s="253"/>
      <c r="E14" s="253"/>
      <c r="F14" s="253"/>
      <c r="G14" s="253"/>
      <c r="H14" s="253"/>
      <c r="I14" s="253"/>
      <c r="J14" s="253"/>
      <c r="K14" s="254">
        <f>SUM(H14:J14)</f>
        <v>0</v>
      </c>
      <c r="L14" s="255"/>
      <c r="M14" s="253"/>
      <c r="N14" s="253"/>
      <c r="O14" s="253"/>
      <c r="P14" s="256" t="e">
        <f>M14/O14</f>
        <v>#DIV/0!</v>
      </c>
      <c r="Q14" s="257">
        <f>SUM(S14:AB14)</f>
        <v>0</v>
      </c>
      <c r="R14" s="258"/>
      <c r="S14" s="259"/>
      <c r="T14" s="253"/>
      <c r="U14" s="253"/>
      <c r="V14" s="253"/>
      <c r="W14" s="253"/>
      <c r="X14" s="253"/>
      <c r="Y14" s="253"/>
      <c r="Z14" s="260"/>
      <c r="AA14" s="260"/>
      <c r="AB14" s="261"/>
      <c r="AC14" s="262">
        <f>AD14+AG14+AJ14+AM14+AP14+AS14+AV14+AY14</f>
        <v>0</v>
      </c>
      <c r="AD14" s="261"/>
      <c r="AE14" s="263"/>
      <c r="AF14" s="263"/>
      <c r="AG14" s="261"/>
      <c r="AH14" s="263"/>
      <c r="AI14" s="263"/>
      <c r="AJ14" s="261"/>
      <c r="AK14" s="263"/>
      <c r="AL14" s="263"/>
      <c r="AM14" s="261"/>
      <c r="AN14" s="263"/>
      <c r="AO14" s="263"/>
      <c r="AP14" s="261"/>
      <c r="AQ14" s="263"/>
      <c r="AR14" s="263"/>
      <c r="AS14" s="261"/>
      <c r="AT14" s="263"/>
      <c r="AU14" s="263"/>
      <c r="AV14" s="261"/>
      <c r="AW14" s="263"/>
      <c r="AX14" s="263"/>
      <c r="AY14" s="261"/>
      <c r="AZ14" s="263"/>
      <c r="BA14" s="263"/>
      <c r="BB14" s="253"/>
      <c r="BC14" s="264">
        <f>Q14+AC14+BB14</f>
        <v>0</v>
      </c>
      <c r="BD14" s="7"/>
      <c r="BE14" s="336" t="s">
        <v>202</v>
      </c>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row>
    <row r="15" spans="1:106" s="4" customFormat="1" ht="13.9" customHeight="1">
      <c r="A15" s="7"/>
      <c r="B15" s="30"/>
      <c r="C15" s="6"/>
      <c r="D15" s="6"/>
      <c r="E15" s="6"/>
      <c r="F15" s="6"/>
      <c r="G15" s="6"/>
      <c r="H15" s="6"/>
      <c r="I15" s="6"/>
      <c r="J15" s="6"/>
      <c r="K15" s="137">
        <f t="shared" ref="K15:K23" si="0">SUM(H15:J15)</f>
        <v>0</v>
      </c>
      <c r="L15" s="24"/>
      <c r="M15" s="6"/>
      <c r="N15" s="6"/>
      <c r="O15" s="6"/>
      <c r="P15" s="161" t="e">
        <f t="shared" ref="P15:P23" si="1">M15/O15</f>
        <v>#DIV/0!</v>
      </c>
      <c r="Q15" s="234">
        <f t="shared" ref="Q15:Q23" si="2">SUM(S15:AB15)</f>
        <v>0</v>
      </c>
      <c r="R15" s="241"/>
      <c r="S15" s="106"/>
      <c r="T15" s="6"/>
      <c r="U15" s="6"/>
      <c r="V15" s="6"/>
      <c r="W15" s="6"/>
      <c r="X15" s="6"/>
      <c r="Y15" s="6"/>
      <c r="Z15" s="9"/>
      <c r="AA15" s="9"/>
      <c r="AB15" s="25"/>
      <c r="AC15" s="138">
        <f t="shared" ref="AC15:AC23" si="3">AD15+AG15+AJ15+AM15+AP15+AS15+AV15+AY15</f>
        <v>0</v>
      </c>
      <c r="AD15" s="25"/>
      <c r="AE15" s="108"/>
      <c r="AF15" s="108"/>
      <c r="AG15" s="25"/>
      <c r="AH15" s="108"/>
      <c r="AI15" s="108"/>
      <c r="AJ15" s="25"/>
      <c r="AK15" s="108"/>
      <c r="AL15" s="108"/>
      <c r="AM15" s="25"/>
      <c r="AN15" s="108"/>
      <c r="AO15" s="108"/>
      <c r="AP15" s="25"/>
      <c r="AQ15" s="108"/>
      <c r="AR15" s="108"/>
      <c r="AS15" s="25"/>
      <c r="AT15" s="108"/>
      <c r="AU15" s="108"/>
      <c r="AV15" s="25"/>
      <c r="AW15" s="108"/>
      <c r="AX15" s="108"/>
      <c r="AY15" s="25"/>
      <c r="AZ15" s="108"/>
      <c r="BA15" s="108"/>
      <c r="BB15" s="6"/>
      <c r="BC15" s="140">
        <f t="shared" ref="BC15:BC23" si="4">Q15+AC15+BB15</f>
        <v>0</v>
      </c>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row>
    <row r="16" spans="1:106" s="4" customFormat="1" ht="14.65" customHeight="1">
      <c r="A16" s="7"/>
      <c r="B16" s="30"/>
      <c r="C16" s="6"/>
      <c r="D16" s="6"/>
      <c r="E16" s="6"/>
      <c r="F16" s="6"/>
      <c r="G16" s="6"/>
      <c r="H16" s="6"/>
      <c r="I16" s="6"/>
      <c r="J16" s="6"/>
      <c r="K16" s="137">
        <f t="shared" si="0"/>
        <v>0</v>
      </c>
      <c r="L16" s="24"/>
      <c r="M16" s="6"/>
      <c r="N16" s="6"/>
      <c r="O16" s="6"/>
      <c r="P16" s="161" t="e">
        <f t="shared" si="1"/>
        <v>#DIV/0!</v>
      </c>
      <c r="Q16" s="234">
        <f t="shared" si="2"/>
        <v>0</v>
      </c>
      <c r="R16" s="241"/>
      <c r="S16" s="106"/>
      <c r="T16" s="6"/>
      <c r="U16" s="6"/>
      <c r="V16" s="6"/>
      <c r="W16" s="6"/>
      <c r="X16" s="6"/>
      <c r="Y16" s="6"/>
      <c r="Z16" s="9"/>
      <c r="AA16" s="9"/>
      <c r="AB16" s="25"/>
      <c r="AC16" s="138">
        <f t="shared" si="3"/>
        <v>0</v>
      </c>
      <c r="AD16" s="25"/>
      <c r="AE16" s="108"/>
      <c r="AF16" s="108"/>
      <c r="AG16" s="25"/>
      <c r="AH16" s="108"/>
      <c r="AI16" s="108"/>
      <c r="AJ16" s="25"/>
      <c r="AK16" s="108"/>
      <c r="AL16" s="108"/>
      <c r="AM16" s="25"/>
      <c r="AN16" s="108"/>
      <c r="AO16" s="108"/>
      <c r="AP16" s="25"/>
      <c r="AQ16" s="108"/>
      <c r="AR16" s="108"/>
      <c r="AS16" s="25"/>
      <c r="AT16" s="108"/>
      <c r="AU16" s="108"/>
      <c r="AV16" s="25"/>
      <c r="AW16" s="108"/>
      <c r="AX16" s="108"/>
      <c r="AY16" s="25"/>
      <c r="AZ16" s="108"/>
      <c r="BA16" s="108"/>
      <c r="BB16" s="6"/>
      <c r="BC16" s="140">
        <f t="shared" si="4"/>
        <v>0</v>
      </c>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row>
    <row r="17" spans="1:106" s="4" customFormat="1" ht="14.65" customHeight="1">
      <c r="A17" s="7"/>
      <c r="B17" s="30"/>
      <c r="C17" s="6"/>
      <c r="D17" s="6"/>
      <c r="E17" s="6"/>
      <c r="F17" s="6"/>
      <c r="G17" s="6"/>
      <c r="H17" s="6"/>
      <c r="I17" s="6"/>
      <c r="J17" s="6"/>
      <c r="K17" s="137">
        <f t="shared" si="0"/>
        <v>0</v>
      </c>
      <c r="L17" s="24"/>
      <c r="M17" s="6"/>
      <c r="N17" s="6"/>
      <c r="O17" s="6"/>
      <c r="P17" s="161" t="e">
        <f t="shared" si="1"/>
        <v>#DIV/0!</v>
      </c>
      <c r="Q17" s="234">
        <f t="shared" si="2"/>
        <v>0</v>
      </c>
      <c r="R17" s="241"/>
      <c r="S17" s="106"/>
      <c r="T17" s="6"/>
      <c r="U17" s="6"/>
      <c r="V17" s="6"/>
      <c r="W17" s="6"/>
      <c r="X17" s="6"/>
      <c r="Y17" s="6"/>
      <c r="Z17" s="9"/>
      <c r="AA17" s="9"/>
      <c r="AB17" s="25"/>
      <c r="AC17" s="138">
        <f t="shared" si="3"/>
        <v>0</v>
      </c>
      <c r="AD17" s="25"/>
      <c r="AE17" s="108"/>
      <c r="AF17" s="108"/>
      <c r="AG17" s="25"/>
      <c r="AH17" s="108"/>
      <c r="AI17" s="108"/>
      <c r="AJ17" s="25"/>
      <c r="AK17" s="108"/>
      <c r="AL17" s="108"/>
      <c r="AM17" s="25"/>
      <c r="AN17" s="108"/>
      <c r="AO17" s="108"/>
      <c r="AP17" s="25"/>
      <c r="AQ17" s="108"/>
      <c r="AR17" s="108"/>
      <c r="AS17" s="25"/>
      <c r="AT17" s="108"/>
      <c r="AU17" s="108"/>
      <c r="AV17" s="25"/>
      <c r="AW17" s="108"/>
      <c r="AX17" s="108"/>
      <c r="AY17" s="25"/>
      <c r="AZ17" s="108"/>
      <c r="BA17" s="108"/>
      <c r="BB17" s="6"/>
      <c r="BC17" s="140">
        <f t="shared" si="4"/>
        <v>0</v>
      </c>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row>
    <row r="18" spans="1:106" s="4" customFormat="1" ht="14.65" customHeight="1">
      <c r="A18" s="7"/>
      <c r="B18" s="30"/>
      <c r="C18" s="6"/>
      <c r="D18" s="6"/>
      <c r="E18" s="6"/>
      <c r="F18" s="6"/>
      <c r="G18" s="6"/>
      <c r="H18" s="6"/>
      <c r="I18" s="6"/>
      <c r="J18" s="6"/>
      <c r="K18" s="137">
        <f t="shared" si="0"/>
        <v>0</v>
      </c>
      <c r="L18" s="24"/>
      <c r="M18" s="6"/>
      <c r="N18" s="6"/>
      <c r="O18" s="6"/>
      <c r="P18" s="161" t="e">
        <f t="shared" si="1"/>
        <v>#DIV/0!</v>
      </c>
      <c r="Q18" s="234">
        <f t="shared" si="2"/>
        <v>0</v>
      </c>
      <c r="R18" s="241"/>
      <c r="S18" s="106"/>
      <c r="T18" s="6"/>
      <c r="U18" s="6"/>
      <c r="V18" s="6"/>
      <c r="W18" s="6"/>
      <c r="X18" s="6"/>
      <c r="Y18" s="6"/>
      <c r="Z18" s="9"/>
      <c r="AA18" s="9"/>
      <c r="AB18" s="25"/>
      <c r="AC18" s="138">
        <f t="shared" si="3"/>
        <v>0</v>
      </c>
      <c r="AD18" s="25"/>
      <c r="AE18" s="108"/>
      <c r="AF18" s="108"/>
      <c r="AG18" s="25"/>
      <c r="AH18" s="108"/>
      <c r="AI18" s="108"/>
      <c r="AJ18" s="25"/>
      <c r="AK18" s="108"/>
      <c r="AL18" s="108"/>
      <c r="AM18" s="25"/>
      <c r="AN18" s="108"/>
      <c r="AO18" s="108"/>
      <c r="AP18" s="25"/>
      <c r="AQ18" s="108"/>
      <c r="AR18" s="108"/>
      <c r="AS18" s="25"/>
      <c r="AT18" s="108"/>
      <c r="AU18" s="108"/>
      <c r="AV18" s="25"/>
      <c r="AW18" s="108"/>
      <c r="AX18" s="108"/>
      <c r="AY18" s="25"/>
      <c r="AZ18" s="108"/>
      <c r="BA18" s="108"/>
      <c r="BB18" s="6"/>
      <c r="BC18" s="140">
        <f t="shared" si="4"/>
        <v>0</v>
      </c>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row>
    <row r="19" spans="1:106" s="4" customFormat="1" ht="14.65" customHeight="1">
      <c r="A19" s="7"/>
      <c r="B19" s="30"/>
      <c r="C19" s="6"/>
      <c r="D19" s="6"/>
      <c r="E19" s="6"/>
      <c r="F19" s="6"/>
      <c r="G19" s="6"/>
      <c r="H19" s="6"/>
      <c r="I19" s="6"/>
      <c r="J19" s="6"/>
      <c r="K19" s="137">
        <f t="shared" si="0"/>
        <v>0</v>
      </c>
      <c r="L19" s="24"/>
      <c r="M19" s="6"/>
      <c r="N19" s="6"/>
      <c r="O19" s="6"/>
      <c r="P19" s="161" t="e">
        <f t="shared" si="1"/>
        <v>#DIV/0!</v>
      </c>
      <c r="Q19" s="234">
        <f t="shared" si="2"/>
        <v>0</v>
      </c>
      <c r="R19" s="241"/>
      <c r="S19" s="106"/>
      <c r="T19" s="6"/>
      <c r="U19" s="6"/>
      <c r="V19" s="6"/>
      <c r="W19" s="6"/>
      <c r="X19" s="6"/>
      <c r="Y19" s="6"/>
      <c r="Z19" s="9"/>
      <c r="AA19" s="9"/>
      <c r="AB19" s="25"/>
      <c r="AC19" s="138">
        <f t="shared" si="3"/>
        <v>0</v>
      </c>
      <c r="AD19" s="25"/>
      <c r="AE19" s="108"/>
      <c r="AF19" s="108"/>
      <c r="AG19" s="25"/>
      <c r="AH19" s="108"/>
      <c r="AI19" s="108"/>
      <c r="AJ19" s="25"/>
      <c r="AK19" s="108"/>
      <c r="AL19" s="108"/>
      <c r="AM19" s="25"/>
      <c r="AN19" s="108"/>
      <c r="AO19" s="108"/>
      <c r="AP19" s="25"/>
      <c r="AQ19" s="108"/>
      <c r="AR19" s="108"/>
      <c r="AS19" s="25"/>
      <c r="AT19" s="108"/>
      <c r="AU19" s="108"/>
      <c r="AV19" s="25"/>
      <c r="AW19" s="108"/>
      <c r="AX19" s="108"/>
      <c r="AY19" s="25"/>
      <c r="AZ19" s="108"/>
      <c r="BA19" s="108"/>
      <c r="BB19" s="6"/>
      <c r="BC19" s="140">
        <f t="shared" si="4"/>
        <v>0</v>
      </c>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row>
    <row r="20" spans="1:106" s="4" customFormat="1" ht="14.65" customHeight="1">
      <c r="A20" s="7"/>
      <c r="B20" s="30"/>
      <c r="C20" s="6"/>
      <c r="D20" s="6"/>
      <c r="E20" s="6"/>
      <c r="F20" s="6"/>
      <c r="G20" s="6"/>
      <c r="H20" s="6"/>
      <c r="I20" s="6"/>
      <c r="J20" s="6"/>
      <c r="K20" s="137">
        <f t="shared" si="0"/>
        <v>0</v>
      </c>
      <c r="L20" s="24"/>
      <c r="M20" s="6"/>
      <c r="N20" s="6"/>
      <c r="O20" s="6"/>
      <c r="P20" s="161" t="e">
        <f t="shared" si="1"/>
        <v>#DIV/0!</v>
      </c>
      <c r="Q20" s="234">
        <f t="shared" si="2"/>
        <v>0</v>
      </c>
      <c r="R20" s="241"/>
      <c r="S20" s="106"/>
      <c r="T20" s="6"/>
      <c r="U20" s="6"/>
      <c r="V20" s="6"/>
      <c r="W20" s="6"/>
      <c r="X20" s="6"/>
      <c r="Y20" s="6"/>
      <c r="Z20" s="9"/>
      <c r="AA20" s="9"/>
      <c r="AB20" s="25"/>
      <c r="AC20" s="138">
        <f t="shared" si="3"/>
        <v>0</v>
      </c>
      <c r="AD20" s="25"/>
      <c r="AE20" s="108"/>
      <c r="AF20" s="108"/>
      <c r="AG20" s="25"/>
      <c r="AH20" s="108"/>
      <c r="AI20" s="108"/>
      <c r="AJ20" s="25"/>
      <c r="AK20" s="108"/>
      <c r="AL20" s="108"/>
      <c r="AM20" s="25"/>
      <c r="AN20" s="108"/>
      <c r="AO20" s="108"/>
      <c r="AP20" s="25"/>
      <c r="AQ20" s="108"/>
      <c r="AR20" s="108"/>
      <c r="AS20" s="25"/>
      <c r="AT20" s="108"/>
      <c r="AU20" s="108"/>
      <c r="AV20" s="25"/>
      <c r="AW20" s="108"/>
      <c r="AX20" s="108"/>
      <c r="AY20" s="25"/>
      <c r="AZ20" s="108"/>
      <c r="BA20" s="108"/>
      <c r="BB20" s="6"/>
      <c r="BC20" s="140">
        <f t="shared" si="4"/>
        <v>0</v>
      </c>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row>
    <row r="21" spans="1:106" s="4" customFormat="1" ht="14.65" customHeight="1">
      <c r="A21" s="7"/>
      <c r="B21" s="30"/>
      <c r="C21" s="3"/>
      <c r="D21" s="6"/>
      <c r="E21" s="6"/>
      <c r="F21" s="6"/>
      <c r="G21" s="6"/>
      <c r="H21" s="6"/>
      <c r="I21" s="6"/>
      <c r="J21" s="6"/>
      <c r="K21" s="137">
        <f t="shared" si="0"/>
        <v>0</v>
      </c>
      <c r="L21" s="24"/>
      <c r="M21" s="6"/>
      <c r="N21" s="6"/>
      <c r="O21" s="6"/>
      <c r="P21" s="161" t="e">
        <f t="shared" si="1"/>
        <v>#DIV/0!</v>
      </c>
      <c r="Q21" s="234">
        <f t="shared" si="2"/>
        <v>0</v>
      </c>
      <c r="R21" s="241"/>
      <c r="S21" s="106"/>
      <c r="T21" s="6"/>
      <c r="U21" s="6"/>
      <c r="V21" s="6"/>
      <c r="W21" s="6"/>
      <c r="X21" s="6"/>
      <c r="Y21" s="6"/>
      <c r="Z21" s="9"/>
      <c r="AA21" s="9"/>
      <c r="AB21" s="25"/>
      <c r="AC21" s="138">
        <f t="shared" si="3"/>
        <v>0</v>
      </c>
      <c r="AD21" s="25"/>
      <c r="AE21" s="108"/>
      <c r="AF21" s="108"/>
      <c r="AG21" s="25"/>
      <c r="AH21" s="108"/>
      <c r="AI21" s="108"/>
      <c r="AJ21" s="25"/>
      <c r="AK21" s="108"/>
      <c r="AL21" s="108"/>
      <c r="AM21" s="25"/>
      <c r="AN21" s="108"/>
      <c r="AO21" s="108"/>
      <c r="AP21" s="25"/>
      <c r="AQ21" s="108"/>
      <c r="AR21" s="108"/>
      <c r="AS21" s="25"/>
      <c r="AT21" s="108"/>
      <c r="AU21" s="108"/>
      <c r="AV21" s="25"/>
      <c r="AW21" s="108"/>
      <c r="AX21" s="108"/>
      <c r="AY21" s="25"/>
      <c r="AZ21" s="108"/>
      <c r="BA21" s="108"/>
      <c r="BB21" s="6"/>
      <c r="BC21" s="140">
        <f t="shared" si="4"/>
        <v>0</v>
      </c>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row>
    <row r="22" spans="1:106" s="4" customFormat="1" ht="14.65" customHeight="1">
      <c r="A22" s="7"/>
      <c r="B22" s="30"/>
      <c r="C22" s="3"/>
      <c r="D22" s="6"/>
      <c r="E22" s="6"/>
      <c r="F22" s="6"/>
      <c r="G22" s="6"/>
      <c r="H22" s="6"/>
      <c r="I22" s="6"/>
      <c r="J22" s="6"/>
      <c r="K22" s="137">
        <f t="shared" si="0"/>
        <v>0</v>
      </c>
      <c r="L22" s="24"/>
      <c r="M22" s="6"/>
      <c r="N22" s="6"/>
      <c r="O22" s="6"/>
      <c r="P22" s="161" t="e">
        <f t="shared" si="1"/>
        <v>#DIV/0!</v>
      </c>
      <c r="Q22" s="234">
        <f>SUM(S22:AB22)</f>
        <v>0</v>
      </c>
      <c r="R22" s="241"/>
      <c r="S22" s="106"/>
      <c r="T22" s="6"/>
      <c r="U22" s="6"/>
      <c r="V22" s="6"/>
      <c r="W22" s="6"/>
      <c r="X22" s="6"/>
      <c r="Y22" s="6"/>
      <c r="Z22" s="9"/>
      <c r="AA22" s="9"/>
      <c r="AB22" s="25"/>
      <c r="AC22" s="138">
        <f t="shared" si="3"/>
        <v>0</v>
      </c>
      <c r="AD22" s="25"/>
      <c r="AE22" s="108"/>
      <c r="AF22" s="108"/>
      <c r="AG22" s="25"/>
      <c r="AH22" s="108"/>
      <c r="AI22" s="108"/>
      <c r="AJ22" s="25"/>
      <c r="AK22" s="108"/>
      <c r="AL22" s="108"/>
      <c r="AM22" s="25"/>
      <c r="AN22" s="108"/>
      <c r="AO22" s="108"/>
      <c r="AP22" s="25"/>
      <c r="AQ22" s="108"/>
      <c r="AR22" s="108"/>
      <c r="AS22" s="25"/>
      <c r="AT22" s="108"/>
      <c r="AU22" s="108"/>
      <c r="AV22" s="25"/>
      <c r="AW22" s="108"/>
      <c r="AX22" s="108"/>
      <c r="AY22" s="25"/>
      <c r="AZ22" s="108"/>
      <c r="BA22" s="108"/>
      <c r="BB22" s="6"/>
      <c r="BC22" s="140">
        <f>Q22+AC22+BB22</f>
        <v>0</v>
      </c>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row>
    <row r="23" spans="1:106" s="4" customFormat="1" ht="14.65" customHeight="1" thickBot="1">
      <c r="A23" s="7"/>
      <c r="B23" s="265"/>
      <c r="C23" s="266"/>
      <c r="D23" s="266"/>
      <c r="E23" s="266"/>
      <c r="F23" s="266"/>
      <c r="G23" s="266"/>
      <c r="H23" s="266"/>
      <c r="I23" s="266"/>
      <c r="J23" s="266"/>
      <c r="K23" s="317">
        <f t="shared" si="0"/>
        <v>0</v>
      </c>
      <c r="L23" s="267"/>
      <c r="M23" s="266"/>
      <c r="N23" s="266"/>
      <c r="O23" s="266"/>
      <c r="P23" s="268" t="e">
        <f t="shared" si="1"/>
        <v>#DIV/0!</v>
      </c>
      <c r="Q23" s="319">
        <f t="shared" si="2"/>
        <v>0</v>
      </c>
      <c r="R23" s="269"/>
      <c r="S23" s="270"/>
      <c r="T23" s="266"/>
      <c r="U23" s="266"/>
      <c r="V23" s="266"/>
      <c r="W23" s="266"/>
      <c r="X23" s="266"/>
      <c r="Y23" s="266"/>
      <c r="Z23" s="271"/>
      <c r="AA23" s="271"/>
      <c r="AB23" s="272"/>
      <c r="AC23" s="335">
        <f t="shared" si="3"/>
        <v>0</v>
      </c>
      <c r="AD23" s="272"/>
      <c r="AE23" s="273"/>
      <c r="AF23" s="273"/>
      <c r="AG23" s="272"/>
      <c r="AH23" s="273"/>
      <c r="AI23" s="273"/>
      <c r="AJ23" s="272"/>
      <c r="AK23" s="273"/>
      <c r="AL23" s="273"/>
      <c r="AM23" s="272"/>
      <c r="AN23" s="273"/>
      <c r="AO23" s="273"/>
      <c r="AP23" s="272"/>
      <c r="AQ23" s="273"/>
      <c r="AR23" s="273"/>
      <c r="AS23" s="272"/>
      <c r="AT23" s="273"/>
      <c r="AU23" s="273"/>
      <c r="AV23" s="272"/>
      <c r="AW23" s="273"/>
      <c r="AX23" s="273"/>
      <c r="AY23" s="272"/>
      <c r="AZ23" s="273"/>
      <c r="BA23" s="273"/>
      <c r="BB23" s="266"/>
      <c r="BC23" s="322">
        <f t="shared" si="4"/>
        <v>0</v>
      </c>
      <c r="BD23" s="7"/>
      <c r="BE23" s="336" t="s">
        <v>202</v>
      </c>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row>
    <row r="24" spans="1:106" s="135" customFormat="1" ht="14.65" customHeight="1" thickTop="1" thickBot="1">
      <c r="A24" s="124"/>
      <c r="B24" s="203"/>
      <c r="C24" s="204"/>
      <c r="D24" s="205" t="s">
        <v>5</v>
      </c>
      <c r="E24" s="205">
        <f>COUNTA(E14:E23)</f>
        <v>0</v>
      </c>
      <c r="F24" s="205"/>
      <c r="G24" s="205">
        <f t="shared" ref="G24:O24" si="5">SUM(G14:G23)</f>
        <v>0</v>
      </c>
      <c r="H24" s="205">
        <f t="shared" si="5"/>
        <v>0</v>
      </c>
      <c r="I24" s="205">
        <f t="shared" si="5"/>
        <v>0</v>
      </c>
      <c r="J24" s="206">
        <f t="shared" si="5"/>
        <v>0</v>
      </c>
      <c r="K24" s="325">
        <f>SUM(K14:K23)</f>
        <v>0</v>
      </c>
      <c r="L24" s="211">
        <f t="shared" si="5"/>
        <v>0</v>
      </c>
      <c r="M24" s="205">
        <f t="shared" si="5"/>
        <v>0</v>
      </c>
      <c r="N24" s="205">
        <f t="shared" si="5"/>
        <v>0</v>
      </c>
      <c r="O24" s="205">
        <f t="shared" si="5"/>
        <v>0</v>
      </c>
      <c r="P24" s="208"/>
      <c r="Q24" s="328">
        <f>SUM(Q14:Q23)</f>
        <v>0</v>
      </c>
      <c r="R24" s="333">
        <f>SUM(R14:R23)</f>
        <v>0</v>
      </c>
      <c r="S24" s="211">
        <f t="shared" ref="S24:AR24" si="6">SUM(S14:S23)</f>
        <v>0</v>
      </c>
      <c r="T24" s="205">
        <f t="shared" si="6"/>
        <v>0</v>
      </c>
      <c r="U24" s="205">
        <f t="shared" si="6"/>
        <v>0</v>
      </c>
      <c r="V24" s="205">
        <f t="shared" si="6"/>
        <v>0</v>
      </c>
      <c r="W24" s="205">
        <f t="shared" si="6"/>
        <v>0</v>
      </c>
      <c r="X24" s="205">
        <f t="shared" si="6"/>
        <v>0</v>
      </c>
      <c r="Y24" s="205">
        <f t="shared" si="6"/>
        <v>0</v>
      </c>
      <c r="Z24" s="209">
        <f t="shared" si="6"/>
        <v>0</v>
      </c>
      <c r="AA24" s="209">
        <f t="shared" si="6"/>
        <v>0</v>
      </c>
      <c r="AB24" s="206">
        <f t="shared" si="6"/>
        <v>0</v>
      </c>
      <c r="AC24" s="325">
        <f>SUM(AC14:AC23)</f>
        <v>0</v>
      </c>
      <c r="AD24" s="334">
        <f t="shared" si="6"/>
        <v>0</v>
      </c>
      <c r="AE24" s="210">
        <f t="shared" si="6"/>
        <v>0</v>
      </c>
      <c r="AF24" s="211">
        <f t="shared" si="6"/>
        <v>0</v>
      </c>
      <c r="AG24" s="206">
        <f t="shared" si="6"/>
        <v>0</v>
      </c>
      <c r="AH24" s="210">
        <f t="shared" si="6"/>
        <v>0</v>
      </c>
      <c r="AI24" s="211">
        <f t="shared" si="6"/>
        <v>0</v>
      </c>
      <c r="AJ24" s="206">
        <f t="shared" si="6"/>
        <v>0</v>
      </c>
      <c r="AK24" s="210">
        <f t="shared" si="6"/>
        <v>0</v>
      </c>
      <c r="AL24" s="211">
        <f t="shared" si="6"/>
        <v>0</v>
      </c>
      <c r="AM24" s="206">
        <f t="shared" si="6"/>
        <v>0</v>
      </c>
      <c r="AN24" s="210">
        <f t="shared" si="6"/>
        <v>0</v>
      </c>
      <c r="AO24" s="211">
        <f t="shared" si="6"/>
        <v>0</v>
      </c>
      <c r="AP24" s="206">
        <f t="shared" si="6"/>
        <v>0</v>
      </c>
      <c r="AQ24" s="210">
        <f t="shared" si="6"/>
        <v>0</v>
      </c>
      <c r="AR24" s="211">
        <f t="shared" si="6"/>
        <v>0</v>
      </c>
      <c r="AS24" s="206">
        <f t="shared" ref="AS24:BB24" si="7">SUM(AS14:AS23)</f>
        <v>0</v>
      </c>
      <c r="AT24" s="210">
        <f t="shared" si="7"/>
        <v>0</v>
      </c>
      <c r="AU24" s="211">
        <f t="shared" si="7"/>
        <v>0</v>
      </c>
      <c r="AV24" s="206">
        <f t="shared" si="7"/>
        <v>0</v>
      </c>
      <c r="AW24" s="210">
        <f t="shared" si="7"/>
        <v>0</v>
      </c>
      <c r="AX24" s="211">
        <f t="shared" si="7"/>
        <v>0</v>
      </c>
      <c r="AY24" s="206">
        <f t="shared" si="7"/>
        <v>0</v>
      </c>
      <c r="AZ24" s="210">
        <f t="shared" si="7"/>
        <v>0</v>
      </c>
      <c r="BA24" s="211">
        <f t="shared" si="7"/>
        <v>0</v>
      </c>
      <c r="BB24" s="206">
        <f t="shared" si="7"/>
        <v>0</v>
      </c>
      <c r="BC24" s="332">
        <f>Q24+AC24+BB24</f>
        <v>0</v>
      </c>
      <c r="BD24" s="124"/>
      <c r="BE24" s="124"/>
      <c r="BF24" s="124"/>
      <c r="BG24" s="124"/>
      <c r="BH24" s="124"/>
      <c r="BI24" s="124"/>
      <c r="BJ24" s="124"/>
      <c r="BK24" s="124"/>
      <c r="BL24" s="124"/>
      <c r="BM24" s="124"/>
      <c r="BN24" s="124"/>
      <c r="BO24" s="124"/>
      <c r="BP24" s="124"/>
      <c r="BQ24" s="124"/>
      <c r="BR24" s="124"/>
      <c r="BS24" s="124"/>
      <c r="BT24" s="124"/>
      <c r="BU24" s="124"/>
      <c r="BV24" s="124"/>
      <c r="BW24" s="124"/>
      <c r="BX24" s="124"/>
      <c r="BY24" s="124"/>
      <c r="BZ24" s="124"/>
      <c r="CA24" s="124"/>
      <c r="CB24" s="124"/>
      <c r="CC24" s="124"/>
      <c r="CD24" s="124"/>
      <c r="CE24" s="124"/>
      <c r="CF24" s="124"/>
      <c r="CG24" s="124"/>
      <c r="CH24" s="124"/>
      <c r="CI24" s="124"/>
      <c r="CJ24" s="124"/>
      <c r="CK24" s="124"/>
      <c r="CL24" s="124"/>
      <c r="CM24" s="124"/>
      <c r="CN24" s="124"/>
      <c r="CO24" s="124"/>
      <c r="CP24" s="124"/>
      <c r="CQ24" s="124"/>
      <c r="CR24" s="124"/>
      <c r="CS24" s="124"/>
      <c r="CT24" s="124"/>
      <c r="CU24" s="124"/>
      <c r="CV24" s="124"/>
      <c r="CW24" s="124"/>
      <c r="CX24" s="124"/>
      <c r="CY24" s="124"/>
      <c r="CZ24" s="124"/>
      <c r="DA24" s="124"/>
      <c r="DB24" s="124"/>
    </row>
    <row r="25" spans="1:106" s="135" customFormat="1" ht="14.65" customHeight="1">
      <c r="A25" s="124"/>
      <c r="B25" s="200"/>
      <c r="C25" s="200"/>
      <c r="D25" s="201"/>
      <c r="E25" s="201"/>
      <c r="F25" s="201"/>
      <c r="G25" s="201"/>
      <c r="H25" s="201"/>
      <c r="I25" s="201"/>
      <c r="J25" s="231" t="s">
        <v>176</v>
      </c>
      <c r="K25" s="329">
        <f>SUM(H24:J24)</f>
        <v>0</v>
      </c>
      <c r="L25" s="201"/>
      <c r="M25" s="201"/>
      <c r="N25" s="201"/>
      <c r="O25" s="201"/>
      <c r="P25" s="231" t="s">
        <v>176</v>
      </c>
      <c r="Q25" s="326">
        <f>SUM(S24:AB24)</f>
        <v>0</v>
      </c>
      <c r="R25" s="226"/>
      <c r="S25" s="201"/>
      <c r="T25" s="201"/>
      <c r="U25" s="201"/>
      <c r="V25" s="201"/>
      <c r="W25" s="201"/>
      <c r="X25" s="201"/>
      <c r="Y25" s="201"/>
      <c r="Z25" s="202"/>
      <c r="AA25" s="202"/>
      <c r="AB25" s="231" t="s">
        <v>177</v>
      </c>
      <c r="AC25" s="329">
        <f>SUM(AD24,AG24,AJ24,AM24,AP24,AS24,AV24,AY24)</f>
        <v>0</v>
      </c>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31" t="s">
        <v>179</v>
      </c>
      <c r="BC25" s="330">
        <f>SUM(BC14:BC23)</f>
        <v>0</v>
      </c>
      <c r="BD25" s="124"/>
      <c r="BE25" s="336" t="s">
        <v>203</v>
      </c>
      <c r="BF25" s="124"/>
      <c r="BG25" s="124"/>
      <c r="BH25" s="124"/>
      <c r="BI25" s="124"/>
      <c r="BJ25" s="124"/>
      <c r="BK25" s="124"/>
      <c r="BL25" s="124"/>
      <c r="BM25" s="124"/>
      <c r="BN25" s="124"/>
      <c r="BO25" s="124"/>
      <c r="BP25" s="124"/>
      <c r="BQ25" s="124"/>
      <c r="BR25" s="124"/>
      <c r="BS25" s="124"/>
      <c r="BT25" s="124"/>
      <c r="BU25" s="124"/>
      <c r="BV25" s="124"/>
      <c r="BW25" s="124"/>
      <c r="BX25" s="124"/>
      <c r="BY25" s="124"/>
      <c r="BZ25" s="124"/>
      <c r="CA25" s="124"/>
      <c r="CB25" s="124"/>
      <c r="CC25" s="124"/>
      <c r="CD25" s="124"/>
      <c r="CE25" s="124"/>
      <c r="CF25" s="124"/>
      <c r="CG25" s="124"/>
      <c r="CH25" s="124"/>
      <c r="CI25" s="124"/>
      <c r="CJ25" s="124"/>
      <c r="CK25" s="124"/>
      <c r="CL25" s="124"/>
      <c r="CM25" s="124"/>
      <c r="CN25" s="124"/>
      <c r="CO25" s="124"/>
      <c r="CP25" s="124"/>
      <c r="CQ25" s="124"/>
      <c r="CR25" s="124"/>
      <c r="CS25" s="124"/>
      <c r="CT25" s="124"/>
      <c r="CU25" s="124"/>
      <c r="CV25" s="124"/>
      <c r="CW25" s="124"/>
      <c r="CX25" s="124"/>
      <c r="CY25" s="124"/>
      <c r="CZ25" s="124"/>
      <c r="DA25" s="124"/>
      <c r="DB25" s="124"/>
    </row>
    <row r="26" spans="1:106" s="135" customFormat="1" ht="14.65" customHeight="1" thickBot="1">
      <c r="A26" s="124"/>
      <c r="B26" s="200"/>
      <c r="C26" s="200"/>
      <c r="D26" s="201"/>
      <c r="E26" s="201"/>
      <c r="F26" s="201"/>
      <c r="G26" s="201"/>
      <c r="H26" s="201"/>
      <c r="I26" s="201"/>
      <c r="J26" s="231" t="s">
        <v>175</v>
      </c>
      <c r="K26" s="324">
        <f>SUM(H14:J23)</f>
        <v>0</v>
      </c>
      <c r="L26" s="201"/>
      <c r="M26" s="201"/>
      <c r="N26" s="201"/>
      <c r="O26" s="201"/>
      <c r="P26" s="231" t="s">
        <v>175</v>
      </c>
      <c r="Q26" s="327">
        <f>SUM(S14:AB23)</f>
        <v>0</v>
      </c>
      <c r="R26" s="226"/>
      <c r="S26" s="201"/>
      <c r="T26" s="201"/>
      <c r="U26" s="201"/>
      <c r="V26" s="201"/>
      <c r="W26" s="201"/>
      <c r="X26" s="201"/>
      <c r="Y26" s="201"/>
      <c r="Z26" s="202"/>
      <c r="AA26" s="202"/>
      <c r="AB26" s="231" t="s">
        <v>178</v>
      </c>
      <c r="AC26" s="324">
        <f>SUM(AD14:AD23,AG14:AG23,AJ14:AJ23,AM14:AM23,AP14:AP23,AS14:AS23,AV14:AV23,AY14:AY23)</f>
        <v>0</v>
      </c>
      <c r="AD26" s="201"/>
      <c r="AE26" s="201"/>
      <c r="AF26" s="201"/>
      <c r="AG26" s="201"/>
      <c r="AH26" s="201"/>
      <c r="AI26" s="201"/>
      <c r="AJ26" s="201"/>
      <c r="AK26" s="201"/>
      <c r="AL26" s="201"/>
      <c r="AM26" s="201"/>
      <c r="AN26" s="201"/>
      <c r="AO26" s="201"/>
      <c r="AP26" s="201"/>
      <c r="AQ26" s="201"/>
      <c r="AR26" s="201"/>
      <c r="AS26" s="201"/>
      <c r="AT26" s="201"/>
      <c r="AU26" s="201"/>
      <c r="AV26" s="201"/>
      <c r="AW26" s="201"/>
      <c r="AX26" s="201"/>
      <c r="AY26" s="201"/>
      <c r="AZ26" s="201"/>
      <c r="BA26" s="201"/>
      <c r="BB26" s="231" t="s">
        <v>175</v>
      </c>
      <c r="BC26" s="331">
        <f>SUM(S14:AB23,AD14:AD23,AG14:AG23,AJ14:AJ23,AM14:AM23,AP14:AP23,AS14:AS23,AV14:AV23,AY14:AY23,BB14:BB23)</f>
        <v>0</v>
      </c>
      <c r="BD26" s="124"/>
      <c r="BE26" s="124"/>
      <c r="BF26" s="124"/>
      <c r="BG26" s="124"/>
      <c r="BH26" s="124"/>
      <c r="BI26" s="124"/>
      <c r="BJ26" s="124"/>
      <c r="BK26" s="124"/>
      <c r="BL26" s="124"/>
      <c r="BM26" s="124"/>
      <c r="BN26" s="124"/>
      <c r="BO26" s="124"/>
      <c r="BP26" s="124"/>
      <c r="BQ26" s="124"/>
      <c r="BR26" s="124"/>
      <c r="BS26" s="124"/>
      <c r="BT26" s="124"/>
      <c r="BU26" s="124"/>
      <c r="BV26" s="124"/>
      <c r="BW26" s="124"/>
      <c r="BX26" s="124"/>
      <c r="BY26" s="124"/>
      <c r="BZ26" s="124"/>
      <c r="CA26" s="124"/>
      <c r="CB26" s="124"/>
      <c r="CC26" s="124"/>
      <c r="CD26" s="124"/>
      <c r="CE26" s="124"/>
      <c r="CF26" s="124"/>
      <c r="CG26" s="124"/>
      <c r="CH26" s="124"/>
      <c r="CI26" s="124"/>
      <c r="CJ26" s="124"/>
      <c r="CK26" s="124"/>
      <c r="CL26" s="124"/>
      <c r="CM26" s="124"/>
      <c r="CN26" s="124"/>
      <c r="CO26" s="124"/>
      <c r="CP26" s="124"/>
      <c r="CQ26" s="124"/>
      <c r="CR26" s="124"/>
      <c r="CS26" s="124"/>
      <c r="CT26" s="124"/>
      <c r="CU26" s="124"/>
      <c r="CV26" s="124"/>
      <c r="CW26" s="124"/>
      <c r="CX26" s="124"/>
      <c r="CY26" s="124"/>
      <c r="CZ26" s="124"/>
      <c r="DA26" s="124"/>
      <c r="DB26" s="124"/>
    </row>
    <row r="27" spans="1:106" s="111" customFormat="1" ht="12.75" customHeight="1" thickTop="1">
      <c r="B27" s="110"/>
      <c r="C27" s="110"/>
      <c r="D27" s="110"/>
      <c r="E27" s="110" t="s">
        <v>25</v>
      </c>
      <c r="F27" s="110"/>
      <c r="G27" s="110"/>
      <c r="H27" s="110" t="s">
        <v>154</v>
      </c>
      <c r="I27" s="110"/>
      <c r="J27" s="110"/>
      <c r="K27" s="112"/>
      <c r="M27" s="112"/>
      <c r="N27" s="112"/>
      <c r="O27" s="112"/>
      <c r="P27" s="163"/>
      <c r="Q27" s="114"/>
      <c r="R27" s="114"/>
      <c r="S27" s="110"/>
      <c r="T27" s="110"/>
      <c r="U27" s="110"/>
      <c r="V27" s="110"/>
      <c r="W27" s="110"/>
      <c r="X27" s="110"/>
      <c r="Y27" s="110"/>
      <c r="Z27" s="115"/>
      <c r="AA27" s="114"/>
      <c r="AB27" s="110"/>
      <c r="AC27" s="110"/>
      <c r="AD27" s="116"/>
      <c r="AE27" s="116"/>
      <c r="AF27" s="116"/>
      <c r="AG27" s="116"/>
      <c r="AH27" s="116"/>
      <c r="AI27" s="116"/>
      <c r="AJ27" s="116"/>
      <c r="AK27" s="116"/>
      <c r="AL27" s="116"/>
      <c r="AM27" s="116"/>
      <c r="AN27" s="116"/>
      <c r="AO27" s="116"/>
      <c r="AP27" s="116"/>
      <c r="AQ27" s="116"/>
      <c r="AR27" s="116"/>
      <c r="AS27" s="116"/>
      <c r="AT27" s="116"/>
      <c r="AU27" s="116"/>
      <c r="AV27" s="116"/>
      <c r="AW27" s="116"/>
      <c r="AX27" s="116"/>
      <c r="BC27" s="117"/>
    </row>
    <row r="28" spans="1:106" s="12" customFormat="1" ht="12.75" customHeight="1">
      <c r="B28" s="47"/>
      <c r="C28" s="47"/>
      <c r="D28" s="47"/>
      <c r="E28" s="220" t="s">
        <v>94</v>
      </c>
      <c r="F28" s="220" t="s">
        <v>95</v>
      </c>
      <c r="G28" s="220"/>
      <c r="H28" s="112" t="s">
        <v>155</v>
      </c>
      <c r="I28" s="47"/>
      <c r="J28" s="47"/>
      <c r="K28" s="48"/>
      <c r="L28" s="48"/>
      <c r="M28" s="48"/>
      <c r="N28" s="48"/>
      <c r="O28" s="48"/>
      <c r="P28" s="164"/>
      <c r="Q28" s="50"/>
      <c r="R28" s="50"/>
      <c r="S28" s="47"/>
      <c r="T28" s="47"/>
      <c r="U28" s="47"/>
      <c r="V28" s="47"/>
      <c r="W28" s="47"/>
      <c r="X28" s="47"/>
      <c r="Y28" s="47"/>
      <c r="Z28" s="51"/>
      <c r="AA28" s="50"/>
      <c r="AB28" s="47"/>
      <c r="AC28" s="47"/>
      <c r="AD28" s="47"/>
      <c r="AE28" s="361"/>
      <c r="AF28" s="361"/>
      <c r="AG28" s="47"/>
      <c r="AH28" s="361"/>
      <c r="AI28" s="361"/>
      <c r="AJ28" s="47"/>
      <c r="AK28" s="361"/>
      <c r="AL28" s="361"/>
      <c r="AM28" s="47"/>
      <c r="AN28" s="361"/>
      <c r="AO28" s="361"/>
      <c r="AP28" s="47"/>
      <c r="AQ28" s="361"/>
      <c r="AR28" s="361"/>
      <c r="AS28" s="47"/>
      <c r="AT28" s="361"/>
      <c r="AU28" s="361"/>
      <c r="AV28" s="47"/>
      <c r="AW28" s="361"/>
      <c r="AX28" s="361"/>
      <c r="AY28" s="47"/>
      <c r="AZ28" s="361"/>
      <c r="BA28" s="361"/>
      <c r="BC28" s="52"/>
    </row>
    <row r="29" spans="1:106" s="4" customFormat="1" ht="12.75">
      <c r="A29" s="7"/>
      <c r="B29" s="7"/>
      <c r="C29" s="7"/>
      <c r="D29" s="7"/>
      <c r="E29" s="221" t="s">
        <v>26</v>
      </c>
      <c r="F29" s="222">
        <v>1</v>
      </c>
      <c r="G29" s="222">
        <f>COUNTIF($F$14:$F$23,1)</f>
        <v>0</v>
      </c>
      <c r="H29" s="7" t="s">
        <v>165</v>
      </c>
      <c r="I29" s="7"/>
      <c r="J29" s="7"/>
      <c r="K29" s="10"/>
      <c r="L29" s="10"/>
      <c r="M29" s="10"/>
      <c r="N29" s="10"/>
      <c r="O29" s="10"/>
      <c r="P29" s="156"/>
      <c r="Q29" s="43"/>
      <c r="R29" s="43"/>
      <c r="S29" s="7"/>
      <c r="T29" s="7"/>
      <c r="U29" s="7"/>
      <c r="V29" s="7"/>
      <c r="W29" s="7"/>
      <c r="X29" s="7"/>
      <c r="Y29" s="7"/>
      <c r="Z29" s="43"/>
      <c r="AA29" s="43"/>
      <c r="AB29" s="7"/>
      <c r="AC29" s="8"/>
      <c r="AD29" s="362"/>
      <c r="AE29" s="363"/>
      <c r="AF29" s="363"/>
      <c r="AG29" s="362"/>
      <c r="AH29" s="363"/>
      <c r="AI29" s="363"/>
      <c r="AJ29" s="362"/>
      <c r="AK29" s="363"/>
      <c r="AL29" s="363"/>
      <c r="AM29" s="362"/>
      <c r="AN29" s="363"/>
      <c r="AO29" s="363"/>
      <c r="AP29" s="362"/>
      <c r="AQ29" s="363"/>
      <c r="AR29" s="363"/>
      <c r="AS29" s="362"/>
      <c r="AT29" s="363"/>
      <c r="AU29" s="363"/>
      <c r="AV29" s="362"/>
      <c r="AW29" s="363"/>
      <c r="AX29" s="363"/>
      <c r="AY29" s="362"/>
      <c r="AZ29" s="363"/>
      <c r="BA29" s="363"/>
      <c r="BB29" s="7"/>
      <c r="BC29" s="40"/>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row>
    <row r="30" spans="1:106" s="4" customFormat="1" ht="12.75">
      <c r="A30" s="7"/>
      <c r="B30" s="7"/>
      <c r="C30" s="7"/>
      <c r="D30" s="7"/>
      <c r="E30" s="221" t="s">
        <v>27</v>
      </c>
      <c r="F30" s="222">
        <v>2</v>
      </c>
      <c r="G30" s="222">
        <f>COUNTIF($F$14:$F$23,2)</f>
        <v>0</v>
      </c>
      <c r="H30" s="7"/>
      <c r="I30" s="7"/>
      <c r="J30" s="7"/>
      <c r="K30" s="10"/>
      <c r="L30" s="10"/>
      <c r="M30" s="10"/>
      <c r="N30" s="10"/>
      <c r="O30" s="10"/>
      <c r="P30" s="156"/>
      <c r="Q30" s="43"/>
      <c r="R30" s="43"/>
      <c r="S30" s="7"/>
      <c r="T30" s="7"/>
      <c r="U30" s="7"/>
      <c r="V30" s="7"/>
      <c r="W30" s="7"/>
      <c r="X30" s="7"/>
      <c r="Y30" s="7"/>
      <c r="Z30" s="43"/>
      <c r="AA30" s="43"/>
      <c r="AB30" s="7"/>
      <c r="AC30" s="8"/>
      <c r="AD30" s="363"/>
      <c r="AE30" s="363"/>
      <c r="AF30" s="363"/>
      <c r="AG30" s="363"/>
      <c r="AH30" s="363"/>
      <c r="AI30" s="363"/>
      <c r="AJ30" s="363"/>
      <c r="AK30" s="363"/>
      <c r="AL30" s="363"/>
      <c r="AM30" s="363"/>
      <c r="AN30" s="363"/>
      <c r="AO30" s="363"/>
      <c r="AP30" s="363"/>
      <c r="AQ30" s="363"/>
      <c r="AR30" s="363"/>
      <c r="AS30" s="363"/>
      <c r="AT30" s="363"/>
      <c r="AU30" s="363"/>
      <c r="AV30" s="363"/>
      <c r="AW30" s="363"/>
      <c r="AX30" s="363"/>
      <c r="AY30" s="363"/>
      <c r="AZ30" s="363"/>
      <c r="BA30" s="363"/>
      <c r="BB30" s="7"/>
      <c r="BC30" s="40"/>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row>
    <row r="31" spans="1:106" s="4" customFormat="1" ht="12.75">
      <c r="A31" s="7"/>
      <c r="B31" s="7"/>
      <c r="C31" s="7"/>
      <c r="D31" s="7"/>
      <c r="E31" s="221" t="s">
        <v>28</v>
      </c>
      <c r="F31" s="222">
        <v>3</v>
      </c>
      <c r="G31" s="222">
        <f>COUNTIF($F$14:$F$23,3)</f>
        <v>0</v>
      </c>
      <c r="H31" s="7"/>
      <c r="I31" s="7"/>
      <c r="J31" s="7"/>
      <c r="K31" s="10"/>
      <c r="L31" s="10"/>
      <c r="M31" s="10"/>
      <c r="N31" s="10"/>
      <c r="O31" s="10"/>
      <c r="P31" s="156"/>
      <c r="Q31" s="43"/>
      <c r="R31" s="43"/>
      <c r="S31" s="7"/>
      <c r="T31" s="7"/>
      <c r="U31" s="7"/>
      <c r="V31" s="7"/>
      <c r="W31" s="7"/>
      <c r="X31" s="7"/>
      <c r="Y31" s="7"/>
      <c r="Z31" s="43"/>
      <c r="AA31" s="43"/>
      <c r="AB31" s="7"/>
      <c r="AC31" s="8"/>
      <c r="AD31" s="363"/>
      <c r="AE31" s="363"/>
      <c r="AF31" s="363"/>
      <c r="AG31" s="363"/>
      <c r="AH31" s="363"/>
      <c r="AI31" s="363"/>
      <c r="AJ31" s="363"/>
      <c r="AK31" s="363"/>
      <c r="AL31" s="363"/>
      <c r="AM31" s="363"/>
      <c r="AN31" s="363"/>
      <c r="AO31" s="363"/>
      <c r="AP31" s="363"/>
      <c r="AQ31" s="363"/>
      <c r="AR31" s="363"/>
      <c r="AS31" s="363"/>
      <c r="AT31" s="363"/>
      <c r="AU31" s="363"/>
      <c r="AV31" s="363"/>
      <c r="AW31" s="363"/>
      <c r="AX31" s="363"/>
      <c r="AY31" s="363"/>
      <c r="AZ31" s="363"/>
      <c r="BA31" s="363"/>
      <c r="BB31" s="7"/>
      <c r="BC31" s="40"/>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row>
    <row r="32" spans="1:106" s="4" customFormat="1" ht="12.75">
      <c r="A32" s="7"/>
      <c r="B32" s="7"/>
      <c r="C32" s="7"/>
      <c r="D32" s="7"/>
      <c r="E32" s="221" t="s">
        <v>29</v>
      </c>
      <c r="F32" s="222">
        <v>4</v>
      </c>
      <c r="G32" s="222">
        <f>COUNTIF($F$14:$F$23,4)</f>
        <v>0</v>
      </c>
      <c r="H32" s="7"/>
      <c r="I32" s="7"/>
      <c r="J32" s="7"/>
      <c r="K32" s="10"/>
      <c r="L32" s="10"/>
      <c r="M32" s="10"/>
      <c r="N32" s="10"/>
      <c r="O32" s="10"/>
      <c r="P32" s="156"/>
      <c r="Q32" s="43"/>
      <c r="R32" s="43"/>
      <c r="S32" s="7"/>
      <c r="T32" s="7"/>
      <c r="U32" s="7"/>
      <c r="V32" s="7"/>
      <c r="W32" s="7"/>
      <c r="X32" s="7"/>
      <c r="Y32" s="7"/>
      <c r="Z32" s="43"/>
      <c r="AA32" s="43"/>
      <c r="AB32" s="7"/>
      <c r="AC32" s="8"/>
      <c r="AD32" s="363"/>
      <c r="AE32" s="363"/>
      <c r="AF32" s="363"/>
      <c r="AG32" s="363"/>
      <c r="AH32" s="363"/>
      <c r="AI32" s="363"/>
      <c r="AJ32" s="363"/>
      <c r="AK32" s="363"/>
      <c r="AL32" s="363"/>
      <c r="AM32" s="363"/>
      <c r="AN32" s="363"/>
      <c r="AO32" s="363"/>
      <c r="AP32" s="363"/>
      <c r="AQ32" s="363"/>
      <c r="AR32" s="363"/>
      <c r="AS32" s="363"/>
      <c r="AT32" s="363"/>
      <c r="AU32" s="363"/>
      <c r="AV32" s="363"/>
      <c r="AW32" s="363"/>
      <c r="AX32" s="363"/>
      <c r="AY32" s="363"/>
      <c r="AZ32" s="363"/>
      <c r="BA32" s="363"/>
      <c r="BB32" s="7"/>
      <c r="BC32" s="40"/>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row>
    <row r="33" spans="1:106" s="4" customFormat="1" ht="12.75">
      <c r="A33" s="7"/>
      <c r="B33" s="7"/>
      <c r="C33" s="7"/>
      <c r="D33" s="7"/>
      <c r="E33" s="221" t="s">
        <v>30</v>
      </c>
      <c r="F33" s="222">
        <v>5</v>
      </c>
      <c r="G33" s="222">
        <f>COUNTIF($F$14:$F$23,5)</f>
        <v>0</v>
      </c>
      <c r="H33" s="7"/>
      <c r="I33" s="7"/>
      <c r="J33" s="7"/>
      <c r="K33" s="10"/>
      <c r="L33" s="10"/>
      <c r="M33" s="10"/>
      <c r="N33" s="10"/>
      <c r="O33" s="10"/>
      <c r="P33" s="156"/>
      <c r="Q33" s="43"/>
      <c r="R33" s="43"/>
      <c r="S33" s="7"/>
      <c r="T33" s="7"/>
      <c r="U33" s="7"/>
      <c r="V33" s="7"/>
      <c r="W33" s="7"/>
      <c r="X33" s="7"/>
      <c r="Y33" s="7"/>
      <c r="Z33" s="43"/>
      <c r="AA33" s="43"/>
      <c r="AB33" s="7"/>
      <c r="AC33" s="8"/>
      <c r="AD33" s="363"/>
      <c r="AE33" s="363"/>
      <c r="AF33" s="363"/>
      <c r="AG33" s="363"/>
      <c r="AH33" s="363"/>
      <c r="AI33" s="363"/>
      <c r="AJ33" s="363"/>
      <c r="AK33" s="363"/>
      <c r="AL33" s="363"/>
      <c r="AM33" s="363"/>
      <c r="AN33" s="363"/>
      <c r="AO33" s="363"/>
      <c r="AP33" s="363"/>
      <c r="AQ33" s="363"/>
      <c r="AR33" s="363"/>
      <c r="AS33" s="363"/>
      <c r="AT33" s="363"/>
      <c r="AU33" s="363"/>
      <c r="AV33" s="363"/>
      <c r="AW33" s="363"/>
      <c r="AX33" s="363"/>
      <c r="AY33" s="363"/>
      <c r="AZ33" s="363"/>
      <c r="BA33" s="363"/>
      <c r="BB33" s="7"/>
      <c r="BC33" s="40"/>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row>
    <row r="34" spans="1:106" s="4" customFormat="1" ht="12.75">
      <c r="A34" s="7"/>
      <c r="B34" s="7"/>
      <c r="C34" s="7"/>
      <c r="D34" s="7"/>
      <c r="E34" s="221" t="s">
        <v>31</v>
      </c>
      <c r="F34" s="222">
        <v>6</v>
      </c>
      <c r="G34" s="222">
        <f>COUNTIF($F$14:$F$23,6)</f>
        <v>0</v>
      </c>
      <c r="H34" s="7"/>
      <c r="I34" s="7"/>
      <c r="J34" s="7"/>
      <c r="K34" s="10"/>
      <c r="L34" s="10"/>
      <c r="M34" s="10"/>
      <c r="N34" s="10"/>
      <c r="O34" s="10"/>
      <c r="P34" s="156"/>
      <c r="Q34" s="43"/>
      <c r="R34" s="43"/>
      <c r="S34" s="7"/>
      <c r="T34" s="7"/>
      <c r="U34" s="7"/>
      <c r="V34" s="7"/>
      <c r="W34" s="7"/>
      <c r="X34" s="7"/>
      <c r="Y34" s="7"/>
      <c r="Z34" s="43"/>
      <c r="AA34" s="43"/>
      <c r="AB34" s="7"/>
      <c r="AC34" s="8"/>
      <c r="AD34" s="363"/>
      <c r="AE34" s="363"/>
      <c r="AF34" s="363"/>
      <c r="AG34" s="363"/>
      <c r="AH34" s="363"/>
      <c r="AI34" s="363"/>
      <c r="AJ34" s="363"/>
      <c r="AK34" s="363"/>
      <c r="AL34" s="363"/>
      <c r="AM34" s="363"/>
      <c r="AN34" s="363"/>
      <c r="AO34" s="363"/>
      <c r="AP34" s="363"/>
      <c r="AQ34" s="363"/>
      <c r="AR34" s="363"/>
      <c r="AS34" s="363"/>
      <c r="AT34" s="363"/>
      <c r="AU34" s="363"/>
      <c r="AV34" s="363"/>
      <c r="AW34" s="363"/>
      <c r="AX34" s="363"/>
      <c r="AY34" s="363"/>
      <c r="AZ34" s="363"/>
      <c r="BA34" s="363"/>
      <c r="BB34" s="7"/>
      <c r="BC34" s="40"/>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row>
    <row r="35" spans="1:106" s="4" customFormat="1" ht="12.75">
      <c r="A35" s="7"/>
      <c r="B35" s="7"/>
      <c r="C35" s="7"/>
      <c r="D35" s="7"/>
      <c r="E35" s="221" t="s">
        <v>32</v>
      </c>
      <c r="F35" s="222">
        <v>7</v>
      </c>
      <c r="G35" s="222">
        <f>COUNTIF($F$14:$F$23,7)</f>
        <v>0</v>
      </c>
      <c r="H35" s="7"/>
      <c r="I35" s="7"/>
      <c r="J35" s="7"/>
      <c r="K35" s="10"/>
      <c r="L35" s="10"/>
      <c r="M35" s="10"/>
      <c r="N35" s="10"/>
      <c r="O35" s="10"/>
      <c r="P35" s="156"/>
      <c r="Q35" s="43"/>
      <c r="R35" s="43"/>
      <c r="S35" s="7"/>
      <c r="T35" s="7"/>
      <c r="U35" s="7"/>
      <c r="V35" s="7"/>
      <c r="W35" s="7"/>
      <c r="X35" s="7"/>
      <c r="Y35" s="7"/>
      <c r="Z35" s="43"/>
      <c r="AA35" s="43"/>
      <c r="AB35" s="7"/>
      <c r="AC35" s="8"/>
      <c r="AD35" s="363"/>
      <c r="AE35" s="363"/>
      <c r="AF35" s="363"/>
      <c r="AG35" s="363"/>
      <c r="AH35" s="363"/>
      <c r="AI35" s="363"/>
      <c r="AJ35" s="363"/>
      <c r="AK35" s="363"/>
      <c r="AL35" s="363"/>
      <c r="AM35" s="363"/>
      <c r="AN35" s="363"/>
      <c r="AO35" s="363"/>
      <c r="AP35" s="363"/>
      <c r="AQ35" s="363"/>
      <c r="AR35" s="363"/>
      <c r="AS35" s="363"/>
      <c r="AT35" s="363"/>
      <c r="AU35" s="363"/>
      <c r="AV35" s="363"/>
      <c r="AW35" s="363"/>
      <c r="AX35" s="363"/>
      <c r="AY35" s="363"/>
      <c r="AZ35" s="363"/>
      <c r="BA35" s="363"/>
      <c r="BB35" s="7"/>
      <c r="BC35" s="40"/>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row>
    <row r="36" spans="1:106" s="4" customFormat="1" ht="12.75">
      <c r="A36" s="7"/>
      <c r="B36" s="7"/>
      <c r="C36" s="7"/>
      <c r="D36" s="7"/>
      <c r="E36" s="221" t="s">
        <v>33</v>
      </c>
      <c r="F36" s="222">
        <v>8</v>
      </c>
      <c r="G36" s="222">
        <f>COUNTIF($F$14:$F$23,8)</f>
        <v>0</v>
      </c>
      <c r="H36" s="7"/>
      <c r="I36" s="7"/>
      <c r="J36" s="7"/>
      <c r="K36" s="10"/>
      <c r="L36" s="10"/>
      <c r="M36" s="10"/>
      <c r="N36" s="10"/>
      <c r="O36" s="10"/>
      <c r="P36" s="156"/>
      <c r="Q36" s="43"/>
      <c r="R36" s="43"/>
      <c r="S36" s="7"/>
      <c r="T36" s="7"/>
      <c r="U36" s="7"/>
      <c r="V36" s="7"/>
      <c r="W36" s="7"/>
      <c r="X36" s="7"/>
      <c r="Y36" s="7"/>
      <c r="Z36" s="43"/>
      <c r="AA36" s="43"/>
      <c r="AB36" s="7"/>
      <c r="AC36" s="8"/>
      <c r="AD36" s="363"/>
      <c r="AE36" s="363"/>
      <c r="AF36" s="363"/>
      <c r="AG36" s="363"/>
      <c r="AH36" s="363"/>
      <c r="AI36" s="363"/>
      <c r="AJ36" s="363"/>
      <c r="AK36" s="363"/>
      <c r="AL36" s="363"/>
      <c r="AM36" s="363"/>
      <c r="AN36" s="363"/>
      <c r="AO36" s="363"/>
      <c r="AP36" s="363"/>
      <c r="AQ36" s="363"/>
      <c r="AR36" s="363"/>
      <c r="AS36" s="363"/>
      <c r="AT36" s="363"/>
      <c r="AU36" s="363"/>
      <c r="AV36" s="363"/>
      <c r="AW36" s="363"/>
      <c r="AX36" s="363"/>
      <c r="AY36" s="363"/>
      <c r="AZ36" s="363"/>
      <c r="BA36" s="363"/>
      <c r="BB36" s="7"/>
      <c r="BC36" s="40"/>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row>
    <row r="37" spans="1:106" s="4" customFormat="1" ht="12.75">
      <c r="A37" s="7"/>
      <c r="B37" s="7"/>
      <c r="C37" s="7"/>
      <c r="D37" s="7"/>
      <c r="E37" s="221" t="s">
        <v>34</v>
      </c>
      <c r="F37" s="222">
        <v>9</v>
      </c>
      <c r="G37" s="222">
        <f>COUNTIF($F$14:$F$23,9)</f>
        <v>0</v>
      </c>
      <c r="H37" s="7"/>
      <c r="I37" s="7"/>
      <c r="J37" s="7"/>
      <c r="K37" s="10"/>
      <c r="L37" s="10"/>
      <c r="M37" s="10"/>
      <c r="N37" s="10"/>
      <c r="O37" s="10"/>
      <c r="P37" s="156"/>
      <c r="Q37" s="43"/>
      <c r="R37" s="43"/>
      <c r="S37" s="7"/>
      <c r="T37" s="7"/>
      <c r="U37" s="7"/>
      <c r="V37" s="7"/>
      <c r="W37" s="7"/>
      <c r="X37" s="7"/>
      <c r="Y37" s="7"/>
      <c r="Z37" s="43"/>
      <c r="AA37" s="43"/>
      <c r="AB37" s="7"/>
      <c r="AC37" s="8"/>
      <c r="AD37" s="363"/>
      <c r="AE37" s="363"/>
      <c r="AF37" s="363"/>
      <c r="AG37" s="363"/>
      <c r="AH37" s="363"/>
      <c r="AI37" s="363"/>
      <c r="AJ37" s="363"/>
      <c r="AK37" s="363"/>
      <c r="AL37" s="363"/>
      <c r="AM37" s="363"/>
      <c r="AN37" s="363"/>
      <c r="AO37" s="363"/>
      <c r="AP37" s="363"/>
      <c r="AQ37" s="363"/>
      <c r="AR37" s="363"/>
      <c r="AS37" s="363"/>
      <c r="AT37" s="363"/>
      <c r="AU37" s="363"/>
      <c r="AV37" s="363"/>
      <c r="AW37" s="363"/>
      <c r="AX37" s="363"/>
      <c r="AY37" s="363"/>
      <c r="AZ37" s="363"/>
      <c r="BA37" s="363"/>
      <c r="BB37" s="7"/>
      <c r="BC37" s="40"/>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row>
    <row r="38" spans="1:106" s="4" customFormat="1" ht="12.75">
      <c r="A38" s="7"/>
      <c r="B38" s="7"/>
      <c r="C38" s="7"/>
      <c r="D38" s="7"/>
      <c r="E38" s="221" t="s">
        <v>156</v>
      </c>
      <c r="F38" s="222">
        <v>10</v>
      </c>
      <c r="G38" s="222">
        <f>COUNTIF($F$14:$F$23,10)</f>
        <v>0</v>
      </c>
      <c r="H38" s="7" t="s">
        <v>157</v>
      </c>
      <c r="I38" s="7"/>
      <c r="J38" s="7"/>
      <c r="K38" s="10"/>
      <c r="L38" s="10"/>
      <c r="M38" s="10"/>
      <c r="N38" s="10"/>
      <c r="O38" s="10"/>
      <c r="P38" s="156"/>
      <c r="Q38" s="43"/>
      <c r="R38" s="43"/>
      <c r="S38" s="7"/>
      <c r="T38" s="7"/>
      <c r="U38" s="7"/>
      <c r="V38" s="7"/>
      <c r="W38" s="7"/>
      <c r="X38" s="7"/>
      <c r="Y38" s="7"/>
      <c r="Z38" s="43"/>
      <c r="AA38" s="43"/>
      <c r="AB38" s="7"/>
      <c r="AC38" s="8"/>
      <c r="AD38" s="181"/>
      <c r="AE38" s="181"/>
      <c r="AF38" s="181"/>
      <c r="AG38" s="181"/>
      <c r="AH38" s="181"/>
      <c r="AI38" s="181"/>
      <c r="AJ38" s="181"/>
      <c r="AK38" s="181"/>
      <c r="AL38" s="181"/>
      <c r="AM38" s="181"/>
      <c r="AN38" s="181"/>
      <c r="AO38" s="181"/>
      <c r="AP38" s="181"/>
      <c r="AQ38" s="181"/>
      <c r="AR38" s="181"/>
      <c r="AS38" s="181"/>
      <c r="AT38" s="181"/>
      <c r="AU38" s="181"/>
      <c r="AV38" s="181"/>
      <c r="AW38" s="181"/>
      <c r="AX38" s="181"/>
      <c r="AY38" s="181"/>
      <c r="AZ38" s="181"/>
      <c r="BA38" s="181"/>
      <c r="BB38" s="7"/>
      <c r="BC38" s="40"/>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row>
    <row r="39" spans="1:106" s="4" customFormat="1" ht="12.75">
      <c r="A39" s="7"/>
      <c r="B39" s="7"/>
      <c r="C39" s="7"/>
      <c r="D39" s="7"/>
      <c r="E39" s="221" t="s">
        <v>252</v>
      </c>
      <c r="F39" s="222">
        <v>11</v>
      </c>
      <c r="G39" s="222">
        <f>COUNTIF($F$14:$F$23,11)</f>
        <v>0</v>
      </c>
      <c r="H39" s="7" t="s">
        <v>256</v>
      </c>
      <c r="I39" s="7"/>
      <c r="J39" s="7"/>
      <c r="K39" s="10"/>
      <c r="L39" s="10"/>
      <c r="M39" s="10"/>
      <c r="N39" s="10"/>
      <c r="O39" s="10"/>
      <c r="P39" s="156"/>
      <c r="Q39" s="43"/>
      <c r="R39" s="43"/>
      <c r="S39" s="7"/>
      <c r="T39" s="7"/>
      <c r="U39" s="7"/>
      <c r="V39" s="7"/>
      <c r="W39" s="7"/>
      <c r="X39" s="7"/>
      <c r="Y39" s="7"/>
      <c r="Z39" s="43"/>
      <c r="AA39" s="43"/>
      <c r="AB39" s="7"/>
      <c r="AC39" s="7"/>
      <c r="AD39" s="7"/>
      <c r="AE39" s="7"/>
      <c r="AF39" s="7"/>
      <c r="AG39" s="7"/>
      <c r="AH39" s="7"/>
      <c r="AI39" s="7"/>
      <c r="AJ39" s="7"/>
      <c r="AK39" s="7"/>
      <c r="AL39" s="7"/>
      <c r="AM39" s="7"/>
      <c r="AN39" s="7"/>
      <c r="AO39" s="7"/>
      <c r="AP39" s="7"/>
      <c r="AQ39" s="7"/>
      <c r="AR39" s="7"/>
      <c r="AS39" s="10"/>
      <c r="AT39" s="10"/>
      <c r="AU39" s="10"/>
      <c r="AV39" s="7"/>
      <c r="AW39" s="7"/>
      <c r="AX39" s="7"/>
      <c r="AY39" s="7"/>
      <c r="AZ39" s="7"/>
      <c r="BA39" s="7"/>
      <c r="BB39" s="7"/>
      <c r="BC39" s="40"/>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row>
    <row r="40" spans="1:106" s="4" customFormat="1" ht="12.75">
      <c r="A40" s="7"/>
      <c r="B40" s="7"/>
      <c r="C40" s="7"/>
      <c r="D40" s="7"/>
      <c r="E40" s="221" t="s">
        <v>36</v>
      </c>
      <c r="F40" s="222">
        <v>12</v>
      </c>
      <c r="G40" s="222">
        <f>COUNTIF($F$14:$F$23,12)</f>
        <v>0</v>
      </c>
      <c r="H40" s="7"/>
      <c r="I40" s="7"/>
      <c r="J40" s="7"/>
      <c r="K40" s="10"/>
      <c r="L40" s="10"/>
      <c r="M40" s="10"/>
      <c r="N40" s="10"/>
      <c r="O40" s="10"/>
      <c r="P40" s="156"/>
      <c r="Q40" s="43"/>
      <c r="R40" s="43"/>
      <c r="S40" s="7"/>
      <c r="T40" s="7"/>
      <c r="U40" s="7"/>
      <c r="V40" s="7"/>
      <c r="W40" s="7"/>
      <c r="X40" s="7"/>
      <c r="Y40" s="7"/>
      <c r="Z40" s="43"/>
      <c r="AA40" s="43"/>
      <c r="AB40" s="7"/>
      <c r="AC40" s="7"/>
      <c r="AD40" s="7"/>
      <c r="AE40" s="7"/>
      <c r="AF40" s="7"/>
      <c r="AG40" s="7"/>
      <c r="AH40" s="7"/>
      <c r="AI40" s="7"/>
      <c r="AJ40" s="7"/>
      <c r="AK40" s="7"/>
      <c r="AL40" s="7"/>
      <c r="AM40" s="7"/>
      <c r="AN40" s="7"/>
      <c r="AO40" s="7"/>
      <c r="AP40" s="7"/>
      <c r="AQ40" s="7"/>
      <c r="AR40" s="7"/>
      <c r="AS40" s="10"/>
      <c r="AT40" s="10"/>
      <c r="AU40" s="10"/>
      <c r="AV40" s="7"/>
      <c r="AW40" s="7"/>
      <c r="AX40" s="7"/>
      <c r="AY40" s="7"/>
      <c r="AZ40" s="7"/>
      <c r="BA40" s="7"/>
      <c r="BB40" s="7"/>
      <c r="BC40" s="40"/>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row>
    <row r="41" spans="1:106" s="4" customFormat="1" ht="12.75">
      <c r="A41" s="7"/>
      <c r="B41" s="7"/>
      <c r="C41" s="7"/>
      <c r="D41" s="7"/>
      <c r="E41" s="221" t="s">
        <v>37</v>
      </c>
      <c r="F41" s="222">
        <v>13</v>
      </c>
      <c r="G41" s="222">
        <f>COUNTIF($F$14:$F$23,13)</f>
        <v>0</v>
      </c>
      <c r="H41" s="7"/>
      <c r="I41" s="7"/>
      <c r="J41" s="7"/>
      <c r="K41" s="10"/>
      <c r="L41" s="10"/>
      <c r="M41" s="10"/>
      <c r="N41" s="10"/>
      <c r="O41" s="10"/>
      <c r="P41" s="156"/>
      <c r="Q41" s="43"/>
      <c r="R41" s="43"/>
      <c r="S41" s="7"/>
      <c r="T41" s="7"/>
      <c r="U41" s="7"/>
      <c r="V41" s="7"/>
      <c r="W41" s="7"/>
      <c r="X41" s="7"/>
      <c r="Y41" s="7"/>
      <c r="Z41" s="43"/>
      <c r="AA41" s="43"/>
      <c r="AB41" s="7"/>
      <c r="AC41" s="7"/>
      <c r="AD41" s="7"/>
      <c r="AE41" s="7"/>
      <c r="AF41" s="7"/>
      <c r="AG41" s="7"/>
      <c r="AH41" s="7"/>
      <c r="AI41" s="7"/>
      <c r="AJ41" s="7"/>
      <c r="AK41" s="7"/>
      <c r="AL41" s="7"/>
      <c r="AM41" s="7"/>
      <c r="AN41" s="7"/>
      <c r="AO41" s="7"/>
      <c r="AP41" s="7"/>
      <c r="AQ41" s="7"/>
      <c r="AR41" s="7"/>
      <c r="AS41" s="10"/>
      <c r="AT41" s="10"/>
      <c r="AU41" s="10"/>
      <c r="AV41" s="7"/>
      <c r="AW41" s="7"/>
      <c r="AX41" s="7"/>
      <c r="AY41" s="7"/>
      <c r="AZ41" s="7"/>
      <c r="BA41" s="7"/>
      <c r="BB41" s="7"/>
      <c r="BC41" s="40"/>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row>
    <row r="42" spans="1:106" s="4" customFormat="1" ht="12.75">
      <c r="A42" s="7"/>
      <c r="B42" s="7"/>
      <c r="C42" s="7"/>
      <c r="D42" s="7"/>
      <c r="E42" s="221" t="s">
        <v>253</v>
      </c>
      <c r="F42" s="222">
        <v>14</v>
      </c>
      <c r="G42" s="222">
        <f>COUNTIF($F$14:$F$23,14)</f>
        <v>0</v>
      </c>
      <c r="H42" s="7"/>
      <c r="I42" s="7"/>
      <c r="J42" s="7"/>
      <c r="K42" s="10"/>
      <c r="L42" s="10"/>
      <c r="M42" s="10"/>
      <c r="N42" s="10"/>
      <c r="O42" s="10"/>
      <c r="P42" s="156"/>
      <c r="Q42" s="43"/>
      <c r="R42" s="43"/>
      <c r="S42" s="7"/>
      <c r="T42" s="7"/>
      <c r="U42" s="7"/>
      <c r="V42" s="7"/>
      <c r="W42" s="7"/>
      <c r="X42" s="7"/>
      <c r="Y42" s="7"/>
      <c r="Z42" s="43"/>
      <c r="AA42" s="43"/>
      <c r="AB42" s="7"/>
      <c r="AC42" s="7"/>
      <c r="AD42" s="7"/>
      <c r="AE42" s="7"/>
      <c r="AF42" s="7"/>
      <c r="AG42" s="7"/>
      <c r="AH42" s="7"/>
      <c r="AI42" s="7"/>
      <c r="AJ42" s="7"/>
      <c r="AK42" s="7"/>
      <c r="AL42" s="7"/>
      <c r="AM42" s="7"/>
      <c r="AN42" s="7"/>
      <c r="AO42" s="7"/>
      <c r="AP42" s="7"/>
      <c r="AQ42" s="7"/>
      <c r="AR42" s="7"/>
      <c r="AS42" s="10"/>
      <c r="AT42" s="10"/>
      <c r="AU42" s="10"/>
      <c r="AV42" s="7"/>
      <c r="AW42" s="7"/>
      <c r="AX42" s="7"/>
      <c r="AY42" s="7"/>
      <c r="AZ42" s="7"/>
      <c r="BA42" s="7"/>
      <c r="BB42" s="7"/>
      <c r="BC42" s="40"/>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row>
    <row r="43" spans="1:106" s="4" customFormat="1" ht="12.75">
      <c r="A43" s="7"/>
      <c r="B43" s="7"/>
      <c r="C43" s="7"/>
      <c r="D43" s="7"/>
      <c r="E43" s="221" t="s">
        <v>38</v>
      </c>
      <c r="F43" s="222">
        <v>15</v>
      </c>
      <c r="G43" s="222">
        <f>COUNTIF($F$14:$F$23,15)</f>
        <v>0</v>
      </c>
      <c r="H43" s="7"/>
      <c r="I43" s="7"/>
      <c r="J43" s="7"/>
      <c r="K43" s="10"/>
      <c r="L43" s="10"/>
      <c r="M43" s="10"/>
      <c r="N43" s="10"/>
      <c r="O43" s="10"/>
      <c r="P43" s="156"/>
      <c r="Q43" s="43"/>
      <c r="R43" s="43"/>
      <c r="S43" s="7"/>
      <c r="T43" s="7"/>
      <c r="U43" s="7"/>
      <c r="V43" s="7"/>
      <c r="W43" s="7"/>
      <c r="X43" s="7"/>
      <c r="Y43" s="7"/>
      <c r="Z43" s="43"/>
      <c r="AA43" s="43"/>
      <c r="AB43" s="7"/>
      <c r="AC43" s="7"/>
      <c r="AD43" s="7"/>
      <c r="AE43" s="7"/>
      <c r="AF43" s="7"/>
      <c r="AG43" s="7"/>
      <c r="AH43" s="7"/>
      <c r="AI43" s="7"/>
      <c r="AJ43" s="7"/>
      <c r="AK43" s="7"/>
      <c r="AL43" s="7"/>
      <c r="AM43" s="7"/>
      <c r="AN43" s="7"/>
      <c r="AO43" s="7"/>
      <c r="AP43" s="7"/>
      <c r="AQ43" s="7"/>
      <c r="AR43" s="7"/>
      <c r="AS43" s="10"/>
      <c r="AT43" s="10"/>
      <c r="AU43" s="10"/>
      <c r="AV43" s="7"/>
      <c r="AW43" s="7"/>
      <c r="AX43" s="7"/>
      <c r="AY43" s="7"/>
      <c r="AZ43" s="7"/>
      <c r="BA43" s="7"/>
      <c r="BB43" s="7"/>
      <c r="BC43" s="40"/>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row>
    <row r="44" spans="1:106" s="4" customFormat="1" ht="12.75">
      <c r="A44" s="7"/>
      <c r="B44" s="7"/>
      <c r="C44" s="7"/>
      <c r="D44" s="7"/>
      <c r="E44" s="221" t="s">
        <v>39</v>
      </c>
      <c r="F44" s="222">
        <v>16</v>
      </c>
      <c r="G44" s="222">
        <f>COUNTIF($F$14:$F$23,16)</f>
        <v>0</v>
      </c>
      <c r="H44" s="7"/>
      <c r="I44" s="7"/>
      <c r="J44" s="7"/>
      <c r="K44" s="10"/>
      <c r="L44" s="10"/>
      <c r="M44" s="10"/>
      <c r="N44" s="10"/>
      <c r="O44" s="10"/>
      <c r="P44" s="156"/>
      <c r="Q44" s="43"/>
      <c r="R44" s="43"/>
      <c r="S44" s="7"/>
      <c r="T44" s="7"/>
      <c r="U44" s="7"/>
      <c r="V44" s="7"/>
      <c r="W44" s="7"/>
      <c r="X44" s="7"/>
      <c r="Y44" s="7"/>
      <c r="Z44" s="43"/>
      <c r="AA44" s="43"/>
      <c r="AB44" s="7"/>
      <c r="AC44" s="7"/>
      <c r="AD44" s="7"/>
      <c r="AE44" s="7"/>
      <c r="AF44" s="7"/>
      <c r="AG44" s="7"/>
      <c r="AH44" s="7"/>
      <c r="AI44" s="7"/>
      <c r="AJ44" s="7"/>
      <c r="AK44" s="7"/>
      <c r="AL44" s="7"/>
      <c r="AM44" s="7"/>
      <c r="AN44" s="7"/>
      <c r="AO44" s="7"/>
      <c r="AP44" s="7"/>
      <c r="AQ44" s="7"/>
      <c r="AR44" s="7"/>
      <c r="AS44" s="10"/>
      <c r="AT44" s="10"/>
      <c r="AU44" s="10"/>
      <c r="AV44" s="7"/>
      <c r="AW44" s="7"/>
      <c r="AX44" s="7"/>
      <c r="AY44" s="7"/>
      <c r="AZ44" s="7"/>
      <c r="BA44" s="7"/>
      <c r="BB44" s="7"/>
      <c r="BC44" s="40"/>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row>
    <row r="45" spans="1:106" s="4" customFormat="1" ht="12.75">
      <c r="A45" s="7"/>
      <c r="B45" s="7"/>
      <c r="C45" s="7"/>
      <c r="D45" s="7"/>
      <c r="E45" s="221" t="s">
        <v>40</v>
      </c>
      <c r="F45" s="222">
        <v>17</v>
      </c>
      <c r="G45" s="222">
        <f>COUNTIF($F$14:$F$23,17)</f>
        <v>0</v>
      </c>
      <c r="H45" s="7" t="s">
        <v>210</v>
      </c>
      <c r="I45" s="7"/>
      <c r="J45" s="7"/>
      <c r="K45" s="10"/>
      <c r="L45" s="10"/>
      <c r="M45" s="10"/>
      <c r="N45" s="10"/>
      <c r="O45" s="10"/>
      <c r="P45" s="156"/>
      <c r="Q45" s="43"/>
      <c r="R45" s="43"/>
      <c r="S45" s="7"/>
      <c r="T45" s="7"/>
      <c r="U45" s="7"/>
      <c r="V45" s="7"/>
      <c r="W45" s="7"/>
      <c r="X45" s="7"/>
      <c r="Y45" s="7"/>
      <c r="Z45" s="43"/>
      <c r="AA45" s="43"/>
      <c r="AB45" s="7"/>
      <c r="AC45" s="7"/>
      <c r="AD45" s="7"/>
      <c r="AE45" s="7"/>
      <c r="AF45" s="7"/>
      <c r="AG45" s="7"/>
      <c r="AH45" s="7"/>
      <c r="AI45" s="7"/>
      <c r="AJ45" s="7"/>
      <c r="AK45" s="7"/>
      <c r="AL45" s="7"/>
      <c r="AM45" s="7"/>
      <c r="AN45" s="7"/>
      <c r="AO45" s="7"/>
      <c r="AP45" s="7"/>
      <c r="AQ45" s="7"/>
      <c r="AR45" s="7"/>
      <c r="AS45" s="10"/>
      <c r="AT45" s="10"/>
      <c r="AU45" s="10"/>
      <c r="AV45" s="7"/>
      <c r="AW45" s="7"/>
      <c r="AX45" s="7"/>
      <c r="AY45" s="7"/>
      <c r="AZ45" s="7"/>
      <c r="BA45" s="7"/>
      <c r="BB45" s="7"/>
      <c r="BC45" s="40"/>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row>
    <row r="46" spans="1:106" s="4" customFormat="1" ht="12.75">
      <c r="A46" s="7"/>
      <c r="B46" s="7"/>
      <c r="C46" s="7"/>
      <c r="D46" s="7"/>
      <c r="E46" s="221" t="s">
        <v>9</v>
      </c>
      <c r="F46" s="222">
        <v>18</v>
      </c>
      <c r="G46" s="222">
        <f>COUNTIF($F$14:$F$23,18)</f>
        <v>0</v>
      </c>
      <c r="H46" s="7"/>
      <c r="I46" s="7"/>
      <c r="J46" s="7"/>
      <c r="K46" s="10"/>
      <c r="L46" s="10"/>
      <c r="M46" s="10"/>
      <c r="N46" s="10"/>
      <c r="O46" s="10"/>
      <c r="P46" s="156"/>
      <c r="Q46" s="43"/>
      <c r="R46" s="43"/>
      <c r="S46" s="7"/>
      <c r="T46" s="7"/>
      <c r="U46" s="7"/>
      <c r="V46" s="7"/>
      <c r="W46" s="7"/>
      <c r="X46" s="7"/>
      <c r="Y46" s="7"/>
      <c r="Z46" s="43"/>
      <c r="AA46" s="43"/>
      <c r="AB46" s="7"/>
      <c r="AC46" s="7"/>
      <c r="AD46" s="7"/>
      <c r="AE46" s="7"/>
      <c r="AF46" s="7"/>
      <c r="AG46" s="7"/>
      <c r="AH46" s="7"/>
      <c r="AI46" s="7"/>
      <c r="AJ46" s="7"/>
      <c r="AK46" s="7"/>
      <c r="AL46" s="7"/>
      <c r="AM46" s="7"/>
      <c r="AN46" s="7"/>
      <c r="AO46" s="7"/>
      <c r="AP46" s="7"/>
      <c r="AQ46" s="7"/>
      <c r="AR46" s="7"/>
      <c r="AS46" s="10"/>
      <c r="AT46" s="10"/>
      <c r="AU46" s="10"/>
      <c r="AV46" s="7"/>
      <c r="AW46" s="7"/>
      <c r="AX46" s="7"/>
      <c r="AY46" s="7"/>
      <c r="AZ46" s="7"/>
      <c r="BA46" s="7"/>
      <c r="BB46" s="7"/>
      <c r="BC46" s="40"/>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row>
    <row r="47" spans="1:106" s="4" customFormat="1" ht="12.75">
      <c r="A47" s="7"/>
      <c r="B47" s="7"/>
      <c r="C47" s="7"/>
      <c r="D47" s="7"/>
      <c r="E47" s="223"/>
      <c r="F47" s="224" t="s">
        <v>132</v>
      </c>
      <c r="G47" s="223">
        <f>SUM(G29:G46)</f>
        <v>0</v>
      </c>
      <c r="H47" s="7"/>
      <c r="I47" s="7"/>
      <c r="J47" s="7"/>
      <c r="K47" s="10"/>
      <c r="L47" s="10"/>
      <c r="M47" s="10"/>
      <c r="N47" s="10"/>
      <c r="O47" s="10"/>
      <c r="P47" s="156"/>
      <c r="Q47" s="43"/>
      <c r="R47" s="43"/>
      <c r="S47" s="7"/>
      <c r="T47" s="7"/>
      <c r="U47" s="7"/>
      <c r="V47" s="7"/>
      <c r="W47" s="7"/>
      <c r="X47" s="7"/>
      <c r="Y47" s="7"/>
      <c r="Z47" s="43"/>
      <c r="AA47" s="43"/>
      <c r="AB47" s="7"/>
      <c r="AC47" s="7"/>
      <c r="AD47" s="7"/>
      <c r="AE47" s="7"/>
      <c r="AF47" s="7"/>
      <c r="AG47" s="7"/>
      <c r="AH47" s="7"/>
      <c r="AI47" s="7"/>
      <c r="AJ47" s="7"/>
      <c r="AK47" s="7"/>
      <c r="AL47" s="7"/>
      <c r="AM47" s="7"/>
      <c r="AN47" s="7"/>
      <c r="AO47" s="7"/>
      <c r="AP47" s="7"/>
      <c r="AQ47" s="7"/>
      <c r="AR47" s="7"/>
      <c r="AS47" s="10"/>
      <c r="AT47" s="10"/>
      <c r="AU47" s="10"/>
      <c r="AV47" s="7"/>
      <c r="AW47" s="7"/>
      <c r="AX47" s="7"/>
      <c r="AY47" s="7"/>
      <c r="AZ47" s="7"/>
      <c r="BA47" s="7"/>
      <c r="BB47" s="7"/>
      <c r="BC47" s="40"/>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row>
    <row r="48" spans="1:106" s="4" customFormat="1" ht="12.75">
      <c r="A48" s="7"/>
      <c r="B48" s="7"/>
      <c r="C48" s="7"/>
      <c r="D48" s="7"/>
      <c r="E48" s="7"/>
      <c r="F48" s="96"/>
      <c r="G48" s="7"/>
      <c r="H48" s="7"/>
      <c r="I48" s="7"/>
      <c r="J48" s="7"/>
      <c r="K48" s="10"/>
      <c r="L48" s="10"/>
      <c r="M48" s="10"/>
      <c r="N48" s="10"/>
      <c r="O48" s="10"/>
      <c r="P48" s="156"/>
      <c r="Q48" s="43"/>
      <c r="R48" s="43"/>
      <c r="S48" s="7"/>
      <c r="T48" s="7"/>
      <c r="U48" s="7"/>
      <c r="V48" s="7"/>
      <c r="W48" s="7"/>
      <c r="X48" s="7"/>
      <c r="Y48" s="7"/>
      <c r="Z48" s="43"/>
      <c r="AA48" s="43"/>
      <c r="AB48" s="7"/>
      <c r="AC48" s="7"/>
      <c r="AD48" s="7"/>
      <c r="AE48" s="7"/>
      <c r="AF48" s="7"/>
      <c r="AG48" s="7"/>
      <c r="AH48" s="7"/>
      <c r="AI48" s="7"/>
      <c r="AJ48" s="7"/>
      <c r="AK48" s="7"/>
      <c r="AL48" s="7"/>
      <c r="AM48" s="7"/>
      <c r="AN48" s="7"/>
      <c r="AO48" s="7"/>
      <c r="AP48" s="7"/>
      <c r="AQ48" s="7"/>
      <c r="AR48" s="7"/>
      <c r="AS48" s="10"/>
      <c r="AT48" s="10"/>
      <c r="AU48" s="10"/>
      <c r="AV48" s="7"/>
      <c r="AW48" s="7"/>
      <c r="AX48" s="7"/>
      <c r="AY48" s="7"/>
      <c r="AZ48" s="7"/>
      <c r="BA48" s="7"/>
      <c r="BB48" s="7"/>
      <c r="BC48" s="40"/>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row>
    <row r="49" spans="1:106" s="4" customFormat="1" ht="14.85" customHeight="1">
      <c r="A49" s="454" t="s">
        <v>161</v>
      </c>
      <c r="B49" s="455"/>
      <c r="C49" s="456"/>
      <c r="D49" s="11"/>
      <c r="E49" s="7"/>
      <c r="F49" s="7"/>
      <c r="G49" s="7"/>
      <c r="H49" s="7"/>
      <c r="I49" s="7"/>
      <c r="J49" s="7"/>
      <c r="K49" s="7"/>
      <c r="L49" s="7"/>
      <c r="M49" s="7"/>
      <c r="N49" s="7"/>
      <c r="O49" s="7"/>
      <c r="P49" s="156"/>
      <c r="Q49" s="43"/>
      <c r="R49" s="43"/>
      <c r="S49" s="7"/>
      <c r="T49" s="7"/>
      <c r="U49" s="7"/>
      <c r="V49" s="7"/>
      <c r="W49" s="7"/>
      <c r="X49" s="7"/>
      <c r="Y49" s="7"/>
      <c r="Z49" s="43"/>
      <c r="AA49" s="43"/>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40"/>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row>
    <row r="50" spans="1:106" s="4" customFormat="1" ht="16.5" customHeight="1">
      <c r="A50" s="453" t="s">
        <v>204</v>
      </c>
      <c r="B50" s="453"/>
      <c r="C50" s="453"/>
      <c r="D50" s="453"/>
      <c r="E50" s="7"/>
      <c r="F50" s="7"/>
      <c r="G50" s="7"/>
      <c r="H50" s="7"/>
      <c r="I50" s="7"/>
      <c r="J50" s="7"/>
      <c r="K50" s="7"/>
      <c r="L50" s="7"/>
      <c r="M50" s="7"/>
      <c r="N50" s="7"/>
      <c r="O50" s="7"/>
      <c r="P50" s="156"/>
      <c r="Q50" s="43"/>
      <c r="R50" s="43"/>
      <c r="S50" s="7"/>
      <c r="T50" s="7"/>
      <c r="U50" s="7"/>
      <c r="V50" s="7"/>
      <c r="W50" s="7"/>
      <c r="X50" s="7"/>
      <c r="Y50" s="7"/>
      <c r="Z50" s="43"/>
      <c r="AA50" s="43"/>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40"/>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row>
    <row r="51" spans="1:106" s="4" customFormat="1" ht="16.7" customHeight="1" thickBot="1">
      <c r="A51" s="448" t="s">
        <v>13</v>
      </c>
      <c r="B51" s="448"/>
      <c r="C51" s="448"/>
      <c r="D51" s="448"/>
      <c r="E51" s="7"/>
      <c r="F51" s="7"/>
      <c r="G51" s="7"/>
      <c r="H51" s="7"/>
      <c r="I51" s="7"/>
      <c r="J51" s="7"/>
      <c r="K51" s="7"/>
      <c r="L51" s="7"/>
      <c r="M51" s="7"/>
      <c r="N51" s="7"/>
      <c r="O51" s="7"/>
      <c r="P51" s="156"/>
      <c r="Q51" s="43"/>
      <c r="R51" s="43"/>
      <c r="S51" s="7"/>
      <c r="T51" s="7"/>
      <c r="U51" s="7"/>
      <c r="V51" s="7"/>
      <c r="W51" s="7"/>
      <c r="X51" s="7"/>
      <c r="Y51" s="7"/>
      <c r="Z51" s="43"/>
      <c r="AA51" s="43"/>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40"/>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row>
    <row r="52" spans="1:106" s="4" customFormat="1" ht="16.7" customHeight="1" thickBot="1">
      <c r="A52" s="13"/>
      <c r="B52" s="375" t="s">
        <v>23</v>
      </c>
      <c r="C52" s="376"/>
      <c r="D52" s="16"/>
      <c r="E52" s="18" t="s">
        <v>15</v>
      </c>
      <c r="F52" s="19"/>
      <c r="G52" s="7"/>
      <c r="H52" s="7"/>
      <c r="I52" s="7"/>
      <c r="J52" s="7"/>
      <c r="K52" s="7"/>
      <c r="L52" s="7"/>
      <c r="M52" s="7"/>
      <c r="N52" s="7"/>
      <c r="O52" s="7"/>
      <c r="P52" s="156"/>
      <c r="Q52" s="43"/>
      <c r="R52" s="43"/>
      <c r="S52" s="7"/>
      <c r="T52" s="7"/>
      <c r="U52" s="7"/>
      <c r="V52" s="7"/>
      <c r="W52" s="7"/>
      <c r="X52" s="7"/>
      <c r="Y52" s="7"/>
      <c r="Z52" s="43"/>
      <c r="AA52" s="43"/>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40"/>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row>
    <row r="53" spans="1:106" s="4" customFormat="1" ht="14.25" customHeight="1">
      <c r="A53" s="5"/>
      <c r="B53" s="190" t="s">
        <v>145</v>
      </c>
      <c r="C53" s="191"/>
      <c r="D53" s="191"/>
      <c r="E53" s="7"/>
      <c r="F53" s="7"/>
      <c r="G53" s="7"/>
      <c r="H53" s="7"/>
      <c r="I53" s="7"/>
      <c r="J53" s="7"/>
      <c r="K53" s="7"/>
      <c r="L53" s="7"/>
      <c r="M53" s="7"/>
      <c r="N53" s="7"/>
      <c r="O53" s="7"/>
      <c r="P53" s="156"/>
      <c r="Q53" s="43"/>
      <c r="R53" s="43"/>
      <c r="S53" s="7"/>
      <c r="T53" s="7"/>
      <c r="U53" s="7"/>
      <c r="V53" s="7"/>
      <c r="W53" s="7"/>
      <c r="X53" s="7"/>
      <c r="Y53" s="7"/>
      <c r="Z53" s="43"/>
      <c r="AA53" s="43"/>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40"/>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row>
    <row r="54" spans="1:106" s="186" customFormat="1" ht="14.25" customHeight="1">
      <c r="A54" s="178"/>
      <c r="B54" s="192"/>
      <c r="C54" s="193" t="s">
        <v>233</v>
      </c>
      <c r="D54" s="193"/>
      <c r="E54" s="182"/>
      <c r="F54" s="182"/>
      <c r="G54" s="182"/>
      <c r="H54" s="182"/>
      <c r="I54" s="182"/>
      <c r="J54" s="182"/>
      <c r="K54" s="182"/>
      <c r="L54" s="182"/>
      <c r="M54" s="182"/>
      <c r="N54" s="182"/>
      <c r="O54" s="182"/>
      <c r="P54" s="183"/>
      <c r="Q54" s="184"/>
      <c r="R54" s="184"/>
      <c r="S54" s="182"/>
      <c r="T54" s="182"/>
      <c r="U54" s="182"/>
      <c r="V54" s="182"/>
      <c r="W54" s="182"/>
      <c r="X54" s="182"/>
      <c r="Y54" s="182"/>
      <c r="Z54" s="184"/>
      <c r="AA54" s="184"/>
      <c r="AB54" s="182"/>
      <c r="AC54" s="182"/>
      <c r="AD54" s="182"/>
      <c r="AE54" s="182"/>
      <c r="AF54" s="182"/>
      <c r="AG54" s="182"/>
      <c r="AH54" s="182"/>
      <c r="AI54" s="182"/>
      <c r="AJ54" s="182"/>
      <c r="AK54" s="182"/>
      <c r="AL54" s="182"/>
      <c r="AM54" s="182"/>
      <c r="AN54" s="182"/>
      <c r="AO54" s="182"/>
      <c r="AP54" s="182"/>
      <c r="AQ54" s="182"/>
      <c r="AR54" s="182"/>
      <c r="AS54" s="182"/>
      <c r="AT54" s="182"/>
      <c r="AU54" s="182"/>
      <c r="AV54" s="182"/>
      <c r="AW54" s="182"/>
      <c r="AX54" s="182"/>
      <c r="AY54" s="182"/>
      <c r="AZ54" s="182"/>
      <c r="BA54" s="182"/>
      <c r="BB54" s="182"/>
      <c r="BC54" s="185"/>
      <c r="BD54" s="182"/>
      <c r="BE54" s="182"/>
      <c r="BF54" s="182"/>
      <c r="BG54" s="182"/>
      <c r="BH54" s="182"/>
      <c r="BI54" s="182"/>
      <c r="BJ54" s="182"/>
      <c r="BK54" s="182"/>
      <c r="BL54" s="182"/>
      <c r="BM54" s="182"/>
      <c r="BN54" s="182"/>
      <c r="BO54" s="182"/>
      <c r="BP54" s="182"/>
      <c r="BQ54" s="182"/>
      <c r="BR54" s="182"/>
      <c r="BS54" s="182"/>
      <c r="BT54" s="182"/>
      <c r="BU54" s="182"/>
      <c r="BV54" s="182"/>
      <c r="BW54" s="182"/>
      <c r="BX54" s="182"/>
      <c r="BY54" s="182"/>
      <c r="BZ54" s="182"/>
      <c r="CA54" s="182"/>
      <c r="CB54" s="182"/>
      <c r="CC54" s="182"/>
      <c r="CD54" s="182"/>
      <c r="CE54" s="182"/>
      <c r="CF54" s="182"/>
      <c r="CG54" s="182"/>
      <c r="CH54" s="182"/>
      <c r="CI54" s="182"/>
      <c r="CJ54" s="182"/>
      <c r="CK54" s="182"/>
      <c r="CL54" s="182"/>
      <c r="CM54" s="182"/>
      <c r="CN54" s="182"/>
      <c r="CO54" s="182"/>
      <c r="CP54" s="182"/>
      <c r="CQ54" s="182"/>
    </row>
    <row r="55" spans="1:106" s="186" customFormat="1" ht="14.25" customHeight="1">
      <c r="A55" s="178"/>
      <c r="B55" s="192"/>
      <c r="C55" s="193" t="s">
        <v>191</v>
      </c>
      <c r="D55" s="193"/>
      <c r="E55" s="182"/>
      <c r="F55" s="182"/>
      <c r="G55" s="182"/>
      <c r="H55" s="182"/>
      <c r="I55" s="182"/>
      <c r="J55" s="182"/>
      <c r="K55" s="182"/>
      <c r="L55" s="182"/>
      <c r="M55" s="182"/>
      <c r="N55" s="182"/>
      <c r="O55" s="182"/>
      <c r="P55" s="183"/>
      <c r="Q55" s="184"/>
      <c r="R55" s="184"/>
      <c r="S55" s="182"/>
      <c r="T55" s="182"/>
      <c r="U55" s="182"/>
      <c r="V55" s="182"/>
      <c r="W55" s="182"/>
      <c r="X55" s="182"/>
      <c r="Y55" s="182"/>
      <c r="Z55" s="184"/>
      <c r="AA55" s="184"/>
      <c r="AB55" s="182"/>
      <c r="AC55" s="182"/>
      <c r="AD55" s="116"/>
      <c r="AE55" s="182"/>
      <c r="AF55" s="182"/>
      <c r="AG55" s="182"/>
      <c r="AH55" s="182"/>
      <c r="AI55" s="182"/>
      <c r="AJ55" s="182"/>
      <c r="AK55" s="182"/>
      <c r="AL55" s="182"/>
      <c r="AM55" s="182"/>
      <c r="AN55" s="182"/>
      <c r="AO55" s="182"/>
      <c r="AP55" s="182"/>
      <c r="AQ55" s="182"/>
      <c r="AR55" s="182"/>
      <c r="AS55" s="182"/>
      <c r="AT55" s="182"/>
      <c r="AU55" s="182"/>
      <c r="AV55" s="182"/>
      <c r="AW55" s="182"/>
      <c r="AX55" s="182"/>
      <c r="AY55" s="182"/>
      <c r="AZ55" s="182"/>
      <c r="BA55" s="182"/>
      <c r="BB55" s="182"/>
      <c r="BC55" s="185"/>
      <c r="BD55" s="182"/>
      <c r="BE55" s="182"/>
      <c r="BF55" s="182"/>
      <c r="BG55" s="182"/>
      <c r="BH55" s="182"/>
      <c r="BI55" s="182"/>
      <c r="BJ55" s="182"/>
      <c r="BK55" s="182"/>
      <c r="BL55" s="182"/>
      <c r="BM55" s="182"/>
      <c r="BN55" s="182"/>
      <c r="BO55" s="182"/>
      <c r="BP55" s="182"/>
      <c r="BQ55" s="182"/>
      <c r="BR55" s="182"/>
      <c r="BS55" s="182"/>
      <c r="BT55" s="182"/>
      <c r="BU55" s="182"/>
      <c r="BV55" s="182"/>
      <c r="BW55" s="182"/>
      <c r="BX55" s="182"/>
      <c r="BY55" s="182"/>
      <c r="BZ55" s="182"/>
      <c r="CA55" s="182"/>
      <c r="CB55" s="182"/>
      <c r="CC55" s="182"/>
      <c r="CD55" s="182"/>
      <c r="CE55" s="182"/>
      <c r="CF55" s="182"/>
      <c r="CG55" s="182"/>
      <c r="CH55" s="182"/>
      <c r="CI55" s="182"/>
      <c r="CJ55" s="182"/>
      <c r="CK55" s="182"/>
      <c r="CL55" s="182"/>
      <c r="CM55" s="182"/>
      <c r="CN55" s="182"/>
      <c r="CO55" s="182"/>
      <c r="CP55" s="182"/>
      <c r="CQ55" s="182"/>
    </row>
    <row r="56" spans="1:106" s="186" customFormat="1" ht="14.25" customHeight="1">
      <c r="A56" s="178"/>
      <c r="B56" s="192"/>
      <c r="C56" s="193" t="s">
        <v>208</v>
      </c>
      <c r="D56" s="193"/>
      <c r="E56" s="182"/>
      <c r="F56" s="182"/>
      <c r="G56" s="182"/>
      <c r="H56" s="182"/>
      <c r="I56" s="182"/>
      <c r="J56" s="182"/>
      <c r="K56" s="182"/>
      <c r="L56" s="182"/>
      <c r="M56" s="182"/>
      <c r="N56" s="182"/>
      <c r="O56" s="182"/>
      <c r="P56" s="183"/>
      <c r="Q56" s="184"/>
      <c r="R56" s="184"/>
      <c r="S56" s="182"/>
      <c r="T56" s="182"/>
      <c r="U56" s="182"/>
      <c r="V56" s="182"/>
      <c r="W56" s="182"/>
      <c r="X56" s="182"/>
      <c r="Y56" s="182"/>
      <c r="Z56" s="184"/>
      <c r="AA56" s="184"/>
      <c r="AB56" s="182"/>
      <c r="AC56" s="182"/>
      <c r="AD56" s="116"/>
      <c r="AE56" s="182"/>
      <c r="AF56" s="182"/>
      <c r="AG56" s="182"/>
      <c r="AH56" s="182"/>
      <c r="AI56" s="182"/>
      <c r="AJ56" s="182"/>
      <c r="AK56" s="182"/>
      <c r="AL56" s="182"/>
      <c r="AM56" s="182"/>
      <c r="AN56" s="182"/>
      <c r="AO56" s="182"/>
      <c r="AP56" s="182"/>
      <c r="AQ56" s="182"/>
      <c r="AR56" s="182"/>
      <c r="AS56" s="182"/>
      <c r="AT56" s="182"/>
      <c r="AU56" s="182"/>
      <c r="AV56" s="182"/>
      <c r="AW56" s="182"/>
      <c r="AX56" s="182"/>
      <c r="AY56" s="182"/>
      <c r="AZ56" s="182"/>
      <c r="BA56" s="182"/>
      <c r="BB56" s="182"/>
      <c r="BC56" s="185"/>
      <c r="BD56" s="182"/>
      <c r="BE56" s="182"/>
      <c r="BF56" s="182"/>
      <c r="BG56" s="182"/>
      <c r="BH56" s="182"/>
      <c r="BI56" s="182"/>
      <c r="BJ56" s="182"/>
      <c r="BK56" s="182"/>
      <c r="BL56" s="182"/>
      <c r="BM56" s="182"/>
      <c r="BN56" s="182"/>
      <c r="BO56" s="182"/>
      <c r="BP56" s="182"/>
      <c r="BQ56" s="182"/>
      <c r="BR56" s="182"/>
      <c r="BS56" s="182"/>
      <c r="BT56" s="182"/>
      <c r="BU56" s="182"/>
      <c r="BV56" s="182"/>
      <c r="BW56" s="182"/>
      <c r="BX56" s="182"/>
      <c r="BY56" s="182"/>
      <c r="BZ56" s="182"/>
      <c r="CA56" s="182"/>
      <c r="CB56" s="182"/>
      <c r="CC56" s="182"/>
      <c r="CD56" s="182"/>
      <c r="CE56" s="182"/>
      <c r="CF56" s="182"/>
      <c r="CG56" s="182"/>
      <c r="CH56" s="182"/>
      <c r="CI56" s="182"/>
      <c r="CJ56" s="182"/>
      <c r="CK56" s="182"/>
      <c r="CL56" s="182"/>
      <c r="CM56" s="182"/>
      <c r="CN56" s="182"/>
      <c r="CO56" s="182"/>
      <c r="CP56" s="182"/>
      <c r="CQ56" s="182"/>
    </row>
    <row r="57" spans="1:106" s="186" customFormat="1" ht="14.25" customHeight="1" thickBot="1">
      <c r="A57" s="178"/>
      <c r="B57" s="192"/>
      <c r="C57" s="228" t="s">
        <v>234</v>
      </c>
      <c r="D57" s="193"/>
      <c r="E57" s="182"/>
      <c r="F57" s="182"/>
      <c r="G57" s="182"/>
      <c r="H57" s="182"/>
      <c r="I57" s="182"/>
      <c r="J57" s="182"/>
      <c r="K57" s="182"/>
      <c r="L57" s="182"/>
      <c r="M57" s="182"/>
      <c r="N57" s="182"/>
      <c r="O57" s="182"/>
      <c r="P57" s="183"/>
      <c r="Q57" s="184"/>
      <c r="R57" s="184"/>
      <c r="S57" s="182"/>
      <c r="T57" s="182"/>
      <c r="U57" s="182"/>
      <c r="V57" s="182"/>
      <c r="W57" s="182"/>
      <c r="X57" s="182"/>
      <c r="Y57" s="182"/>
      <c r="Z57" s="184"/>
      <c r="AA57" s="184"/>
      <c r="AB57" s="182"/>
      <c r="AC57" s="182"/>
      <c r="AD57" s="229" t="s">
        <v>173</v>
      </c>
      <c r="AE57" s="182"/>
      <c r="AF57" s="182"/>
      <c r="AG57" s="182"/>
      <c r="AH57" s="182"/>
      <c r="AI57" s="182"/>
      <c r="AJ57" s="182"/>
      <c r="AK57" s="182"/>
      <c r="AL57" s="182"/>
      <c r="AM57" s="182"/>
      <c r="AN57" s="182"/>
      <c r="AO57" s="182"/>
      <c r="AP57" s="182"/>
      <c r="AQ57" s="182"/>
      <c r="AR57" s="182"/>
      <c r="AS57" s="182"/>
      <c r="AT57" s="182"/>
      <c r="AU57" s="182"/>
      <c r="AV57" s="182"/>
      <c r="AW57" s="182"/>
      <c r="AX57" s="182"/>
      <c r="AY57" s="182"/>
      <c r="AZ57" s="182"/>
      <c r="BA57" s="182"/>
      <c r="BB57" s="182"/>
      <c r="BC57" s="185"/>
      <c r="BD57" s="182"/>
      <c r="BE57" s="182"/>
      <c r="BF57" s="182"/>
      <c r="BG57" s="182"/>
      <c r="BH57" s="182"/>
      <c r="BI57" s="182"/>
      <c r="BJ57" s="182"/>
      <c r="BK57" s="182"/>
      <c r="BL57" s="182"/>
      <c r="BM57" s="182"/>
      <c r="BN57" s="182"/>
      <c r="BO57" s="182"/>
      <c r="BP57" s="182"/>
      <c r="BQ57" s="182"/>
      <c r="BR57" s="182"/>
      <c r="BS57" s="182"/>
      <c r="BT57" s="182"/>
      <c r="BU57" s="182"/>
      <c r="BV57" s="182"/>
      <c r="BW57" s="182"/>
      <c r="BX57" s="182"/>
      <c r="BY57" s="182"/>
      <c r="BZ57" s="182"/>
      <c r="CA57" s="182"/>
      <c r="CB57" s="182"/>
      <c r="CC57" s="182"/>
      <c r="CD57" s="182"/>
      <c r="CE57" s="182"/>
      <c r="CF57" s="182"/>
      <c r="CG57" s="182"/>
      <c r="CH57" s="182"/>
      <c r="CI57" s="182"/>
      <c r="CJ57" s="182"/>
      <c r="CK57" s="182"/>
      <c r="CL57" s="182"/>
      <c r="CM57" s="182"/>
      <c r="CN57" s="182"/>
      <c r="CO57" s="182"/>
      <c r="CP57" s="182"/>
      <c r="CQ57" s="182"/>
    </row>
    <row r="58" spans="1:106" s="4" customFormat="1" ht="14.25" customHeight="1">
      <c r="A58" s="7"/>
      <c r="B58" s="377" t="s">
        <v>235</v>
      </c>
      <c r="C58" s="378"/>
      <c r="D58" s="378"/>
      <c r="E58" s="378"/>
      <c r="F58" s="378"/>
      <c r="G58" s="379"/>
      <c r="H58" s="378"/>
      <c r="I58" s="378"/>
      <c r="J58" s="378"/>
      <c r="K58" s="378"/>
      <c r="L58" s="28" t="s">
        <v>236</v>
      </c>
      <c r="M58" s="27"/>
      <c r="N58" s="27"/>
      <c r="O58" s="27"/>
      <c r="P58" s="157"/>
      <c r="Q58" s="380" t="s">
        <v>237</v>
      </c>
      <c r="R58" s="378"/>
      <c r="S58" s="381"/>
      <c r="T58" s="381"/>
      <c r="U58" s="381"/>
      <c r="V58" s="381"/>
      <c r="W58" s="381"/>
      <c r="X58" s="381"/>
      <c r="Y58" s="381"/>
      <c r="Z58" s="381"/>
      <c r="AA58" s="381"/>
      <c r="AB58" s="381"/>
      <c r="AC58" s="381"/>
      <c r="AD58" s="381"/>
      <c r="AE58" s="381"/>
      <c r="AF58" s="381"/>
      <c r="AG58" s="381"/>
      <c r="AH58" s="381"/>
      <c r="AI58" s="381"/>
      <c r="AJ58" s="381"/>
      <c r="AK58" s="381"/>
      <c r="AL58" s="381"/>
      <c r="AM58" s="381"/>
      <c r="AN58" s="381"/>
      <c r="AO58" s="381"/>
      <c r="AP58" s="381"/>
      <c r="AQ58" s="381"/>
      <c r="AR58" s="381"/>
      <c r="AS58" s="381"/>
      <c r="AT58" s="381"/>
      <c r="AU58" s="381"/>
      <c r="AV58" s="381"/>
      <c r="AW58" s="381"/>
      <c r="AX58" s="381"/>
      <c r="AY58" s="381"/>
      <c r="AZ58" s="381"/>
      <c r="BA58" s="381"/>
      <c r="BB58" s="381"/>
      <c r="BC58" s="382"/>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row>
    <row r="59" spans="1:106" s="4" customFormat="1" ht="14.65" customHeight="1" thickBot="1">
      <c r="A59" s="7"/>
      <c r="B59" s="433" t="s">
        <v>7</v>
      </c>
      <c r="C59" s="434"/>
      <c r="D59" s="434"/>
      <c r="E59" s="434"/>
      <c r="F59" s="434"/>
      <c r="G59" s="14" t="s">
        <v>17</v>
      </c>
      <c r="H59" s="435" t="s">
        <v>19</v>
      </c>
      <c r="I59" s="434"/>
      <c r="J59" s="434"/>
      <c r="K59" s="436"/>
      <c r="L59" s="23"/>
      <c r="M59" s="15"/>
      <c r="N59" s="15"/>
      <c r="O59" s="15"/>
      <c r="P59" s="158"/>
      <c r="Q59" s="407" t="s">
        <v>41</v>
      </c>
      <c r="R59" s="408"/>
      <c r="S59" s="409"/>
      <c r="T59" s="409"/>
      <c r="U59" s="409"/>
      <c r="V59" s="409"/>
      <c r="W59" s="409"/>
      <c r="X59" s="409"/>
      <c r="Y59" s="409"/>
      <c r="Z59" s="409"/>
      <c r="AA59" s="409"/>
      <c r="AB59" s="409"/>
      <c r="AC59" s="372" t="s">
        <v>172</v>
      </c>
      <c r="AD59" s="373"/>
      <c r="AE59" s="373"/>
      <c r="AF59" s="373"/>
      <c r="AG59" s="373"/>
      <c r="AH59" s="373"/>
      <c r="AI59" s="373"/>
      <c r="AJ59" s="373"/>
      <c r="AK59" s="373"/>
      <c r="AL59" s="373"/>
      <c r="AM59" s="373"/>
      <c r="AN59" s="373"/>
      <c r="AO59" s="373"/>
      <c r="AP59" s="373"/>
      <c r="AQ59" s="373"/>
      <c r="AR59" s="373"/>
      <c r="AS59" s="373"/>
      <c r="AT59" s="373"/>
      <c r="AU59" s="373"/>
      <c r="AV59" s="373"/>
      <c r="AW59" s="373"/>
      <c r="AX59" s="373"/>
      <c r="AY59" s="373"/>
      <c r="AZ59" s="373"/>
      <c r="BA59" s="374"/>
      <c r="BB59" s="39" t="s">
        <v>60</v>
      </c>
      <c r="BC59" s="383" t="s">
        <v>62</v>
      </c>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row>
    <row r="60" spans="1:106" s="4" customFormat="1" ht="14.65" customHeight="1">
      <c r="A60" s="7"/>
      <c r="B60" s="437" t="s">
        <v>16</v>
      </c>
      <c r="C60" s="394" t="s">
        <v>6</v>
      </c>
      <c r="D60" s="411" t="s">
        <v>1</v>
      </c>
      <c r="E60" s="410" t="s">
        <v>14</v>
      </c>
      <c r="F60" s="410" t="s">
        <v>24</v>
      </c>
      <c r="G60" s="444" t="s">
        <v>18</v>
      </c>
      <c r="H60" s="425" t="s">
        <v>4</v>
      </c>
      <c r="I60" s="425" t="s">
        <v>11</v>
      </c>
      <c r="J60" s="425" t="s">
        <v>12</v>
      </c>
      <c r="K60" s="441" t="s">
        <v>5</v>
      </c>
      <c r="L60" s="446" t="s">
        <v>20</v>
      </c>
      <c r="M60" s="394" t="s">
        <v>146</v>
      </c>
      <c r="N60" s="394" t="s">
        <v>70</v>
      </c>
      <c r="O60" s="394" t="s">
        <v>21</v>
      </c>
      <c r="P60" s="397" t="s">
        <v>147</v>
      </c>
      <c r="Q60" s="399" t="s">
        <v>42</v>
      </c>
      <c r="R60" s="401" t="s">
        <v>189</v>
      </c>
      <c r="S60" s="432" t="s">
        <v>47</v>
      </c>
      <c r="T60" s="432"/>
      <c r="U60" s="423"/>
      <c r="V60" s="423"/>
      <c r="W60" s="423"/>
      <c r="X60" s="423"/>
      <c r="Y60" s="423"/>
      <c r="Z60" s="423"/>
      <c r="AA60" s="423"/>
      <c r="AB60" s="423"/>
      <c r="AC60" s="364" t="s">
        <v>57</v>
      </c>
      <c r="AD60" s="385" t="s">
        <v>0</v>
      </c>
      <c r="AE60" s="419"/>
      <c r="AF60" s="419"/>
      <c r="AG60" s="420"/>
      <c r="AH60" s="420"/>
      <c r="AI60" s="421"/>
      <c r="AJ60" s="385" t="s">
        <v>53</v>
      </c>
      <c r="AK60" s="419"/>
      <c r="AL60" s="419"/>
      <c r="AM60" s="420"/>
      <c r="AN60" s="420"/>
      <c r="AO60" s="421"/>
      <c r="AP60" s="385" t="s">
        <v>55</v>
      </c>
      <c r="AQ60" s="386"/>
      <c r="AR60" s="387"/>
      <c r="AS60" s="385" t="s">
        <v>54</v>
      </c>
      <c r="AT60" s="386"/>
      <c r="AU60" s="387"/>
      <c r="AV60" s="385" t="s">
        <v>56</v>
      </c>
      <c r="AW60" s="386"/>
      <c r="AX60" s="387"/>
      <c r="AY60" s="385" t="s">
        <v>59</v>
      </c>
      <c r="AZ60" s="386"/>
      <c r="BA60" s="387"/>
      <c r="BB60" s="388" t="s">
        <v>61</v>
      </c>
      <c r="BC60" s="384"/>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row>
    <row r="61" spans="1:106" s="4" customFormat="1" ht="14.25" customHeight="1">
      <c r="A61" s="7"/>
      <c r="B61" s="438"/>
      <c r="C61" s="396"/>
      <c r="D61" s="411"/>
      <c r="E61" s="411"/>
      <c r="F61" s="411"/>
      <c r="G61" s="445"/>
      <c r="H61" s="396"/>
      <c r="I61" s="396"/>
      <c r="J61" s="396"/>
      <c r="K61" s="442"/>
      <c r="L61" s="447"/>
      <c r="M61" s="396"/>
      <c r="N61" s="390"/>
      <c r="O61" s="396"/>
      <c r="P61" s="398"/>
      <c r="Q61" s="400"/>
      <c r="R61" s="402"/>
      <c r="S61" s="426" t="s">
        <v>162</v>
      </c>
      <c r="T61" s="390" t="s">
        <v>43</v>
      </c>
      <c r="U61" s="390" t="s">
        <v>44</v>
      </c>
      <c r="V61" s="390" t="s">
        <v>45</v>
      </c>
      <c r="W61" s="392" t="s">
        <v>46</v>
      </c>
      <c r="X61" s="390" t="s">
        <v>48</v>
      </c>
      <c r="Y61" s="428" t="s">
        <v>49</v>
      </c>
      <c r="Z61" s="428" t="s">
        <v>163</v>
      </c>
      <c r="AA61" s="428" t="s">
        <v>50</v>
      </c>
      <c r="AB61" s="430" t="s">
        <v>51</v>
      </c>
      <c r="AC61" s="365"/>
      <c r="AD61" s="422" t="s">
        <v>52</v>
      </c>
      <c r="AE61" s="423"/>
      <c r="AF61" s="424"/>
      <c r="AG61" s="411" t="s">
        <v>8</v>
      </c>
      <c r="AH61" s="425"/>
      <c r="AI61" s="411"/>
      <c r="AJ61" s="422" t="s">
        <v>52</v>
      </c>
      <c r="AK61" s="423"/>
      <c r="AL61" s="424"/>
      <c r="AM61" s="411" t="s">
        <v>8</v>
      </c>
      <c r="AN61" s="425"/>
      <c r="AO61" s="411"/>
      <c r="AP61" s="413" t="s">
        <v>67</v>
      </c>
      <c r="AQ61" s="415" t="s">
        <v>68</v>
      </c>
      <c r="AR61" s="417" t="s">
        <v>69</v>
      </c>
      <c r="AS61" s="413" t="s">
        <v>67</v>
      </c>
      <c r="AT61" s="415" t="s">
        <v>68</v>
      </c>
      <c r="AU61" s="417" t="s">
        <v>69</v>
      </c>
      <c r="AV61" s="413" t="s">
        <v>67</v>
      </c>
      <c r="AW61" s="415" t="s">
        <v>68</v>
      </c>
      <c r="AX61" s="417" t="s">
        <v>69</v>
      </c>
      <c r="AY61" s="413" t="s">
        <v>67</v>
      </c>
      <c r="AZ61" s="415" t="s">
        <v>68</v>
      </c>
      <c r="BA61" s="417" t="s">
        <v>69</v>
      </c>
      <c r="BB61" s="389"/>
      <c r="BC61" s="384"/>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row>
    <row r="62" spans="1:106" s="4" customFormat="1" ht="14.65" customHeight="1" thickBot="1">
      <c r="A62" s="7"/>
      <c r="B62" s="439"/>
      <c r="C62" s="440"/>
      <c r="D62" s="412"/>
      <c r="E62" s="412"/>
      <c r="F62" s="412"/>
      <c r="G62" s="391"/>
      <c r="H62" s="440"/>
      <c r="I62" s="440"/>
      <c r="J62" s="440"/>
      <c r="K62" s="443"/>
      <c r="L62" s="37" t="s">
        <v>2</v>
      </c>
      <c r="M62" s="36" t="s">
        <v>3</v>
      </c>
      <c r="N62" s="395"/>
      <c r="O62" s="36" t="s">
        <v>22</v>
      </c>
      <c r="P62" s="159" t="s">
        <v>148</v>
      </c>
      <c r="Q62" s="232" t="s">
        <v>2</v>
      </c>
      <c r="R62" s="403"/>
      <c r="S62" s="427"/>
      <c r="T62" s="391"/>
      <c r="U62" s="391"/>
      <c r="V62" s="391"/>
      <c r="W62" s="393"/>
      <c r="X62" s="391"/>
      <c r="Y62" s="429"/>
      <c r="Z62" s="429"/>
      <c r="AA62" s="429"/>
      <c r="AB62" s="431"/>
      <c r="AC62" s="38" t="s">
        <v>58</v>
      </c>
      <c r="AD62" s="104" t="s">
        <v>64</v>
      </c>
      <c r="AE62" s="107" t="s">
        <v>65</v>
      </c>
      <c r="AF62" s="103" t="s">
        <v>66</v>
      </c>
      <c r="AG62" s="104" t="s">
        <v>64</v>
      </c>
      <c r="AH62" s="107" t="s">
        <v>65</v>
      </c>
      <c r="AI62" s="103" t="s">
        <v>66</v>
      </c>
      <c r="AJ62" s="104" t="s">
        <v>64</v>
      </c>
      <c r="AK62" s="107" t="s">
        <v>65</v>
      </c>
      <c r="AL62" s="103" t="s">
        <v>66</v>
      </c>
      <c r="AM62" s="104" t="s">
        <v>64</v>
      </c>
      <c r="AN62" s="107" t="s">
        <v>65</v>
      </c>
      <c r="AO62" s="103" t="s">
        <v>66</v>
      </c>
      <c r="AP62" s="414"/>
      <c r="AQ62" s="416"/>
      <c r="AR62" s="418"/>
      <c r="AS62" s="414"/>
      <c r="AT62" s="416"/>
      <c r="AU62" s="418"/>
      <c r="AV62" s="414"/>
      <c r="AW62" s="416"/>
      <c r="AX62" s="418"/>
      <c r="AY62" s="414"/>
      <c r="AZ62" s="416"/>
      <c r="BA62" s="418"/>
      <c r="BB62" s="36" t="s">
        <v>10</v>
      </c>
      <c r="BC62" s="41" t="s">
        <v>63</v>
      </c>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row>
    <row r="63" spans="1:106" s="4" customFormat="1" ht="14.25" customHeight="1">
      <c r="A63" s="7"/>
      <c r="B63" s="31">
        <v>1</v>
      </c>
      <c r="C63" s="32" t="s">
        <v>71</v>
      </c>
      <c r="D63" s="32" t="s">
        <v>73</v>
      </c>
      <c r="E63" s="32" t="s">
        <v>74</v>
      </c>
      <c r="F63" s="32">
        <v>1</v>
      </c>
      <c r="G63" s="32">
        <v>2</v>
      </c>
      <c r="H63" s="32">
        <v>80</v>
      </c>
      <c r="I63" s="32">
        <v>79</v>
      </c>
      <c r="J63" s="32">
        <v>75</v>
      </c>
      <c r="K63" s="136">
        <f>SUM(H63:J63)</f>
        <v>234</v>
      </c>
      <c r="L63" s="33">
        <v>80</v>
      </c>
      <c r="M63" s="32">
        <v>90</v>
      </c>
      <c r="N63" s="32">
        <v>40</v>
      </c>
      <c r="O63" s="32">
        <v>80</v>
      </c>
      <c r="P63" s="160">
        <f>M63/O63</f>
        <v>1.125</v>
      </c>
      <c r="Q63" s="233">
        <f>SUM(S63:AB63)</f>
        <v>58</v>
      </c>
      <c r="R63" s="237">
        <v>54</v>
      </c>
      <c r="S63" s="105">
        <v>0</v>
      </c>
      <c r="T63" s="32">
        <v>1</v>
      </c>
      <c r="U63" s="32">
        <v>1</v>
      </c>
      <c r="V63" s="32">
        <v>31</v>
      </c>
      <c r="W63" s="32">
        <v>2</v>
      </c>
      <c r="X63" s="32">
        <v>2</v>
      </c>
      <c r="Y63" s="32">
        <v>6</v>
      </c>
      <c r="Z63" s="45">
        <v>5</v>
      </c>
      <c r="AA63" s="45">
        <v>0</v>
      </c>
      <c r="AB63" s="34">
        <v>10</v>
      </c>
      <c r="AC63" s="138">
        <f t="shared" ref="AC63:AC71" si="8">AD63+AG63+AJ63+AM63+AP63+AS63+AV63+AY63</f>
        <v>22</v>
      </c>
      <c r="AD63" s="34">
        <v>2</v>
      </c>
      <c r="AE63" s="108">
        <v>2</v>
      </c>
      <c r="AF63" s="105">
        <v>2</v>
      </c>
      <c r="AG63" s="34">
        <v>8</v>
      </c>
      <c r="AH63" s="108">
        <v>8</v>
      </c>
      <c r="AI63" s="105">
        <v>5</v>
      </c>
      <c r="AJ63" s="34">
        <v>1</v>
      </c>
      <c r="AK63" s="108">
        <v>1</v>
      </c>
      <c r="AL63" s="105">
        <v>1</v>
      </c>
      <c r="AM63" s="34">
        <v>3</v>
      </c>
      <c r="AN63" s="108">
        <v>3</v>
      </c>
      <c r="AO63" s="105">
        <v>3</v>
      </c>
      <c r="AP63" s="34">
        <v>3</v>
      </c>
      <c r="AQ63" s="108">
        <v>3</v>
      </c>
      <c r="AR63" s="105">
        <v>1</v>
      </c>
      <c r="AS63" s="34">
        <v>3</v>
      </c>
      <c r="AT63" s="108">
        <v>3</v>
      </c>
      <c r="AU63" s="105">
        <v>3</v>
      </c>
      <c r="AV63" s="34">
        <v>2</v>
      </c>
      <c r="AW63" s="108">
        <v>2</v>
      </c>
      <c r="AX63" s="105">
        <v>2</v>
      </c>
      <c r="AY63" s="34">
        <v>0</v>
      </c>
      <c r="AZ63" s="108">
        <v>0</v>
      </c>
      <c r="BA63" s="105">
        <v>0</v>
      </c>
      <c r="BB63" s="32">
        <v>0</v>
      </c>
      <c r="BC63" s="139">
        <f t="shared" ref="BC63:BC71" si="9">Q63+AC63+BB63</f>
        <v>80</v>
      </c>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row>
    <row r="64" spans="1:106" s="4" customFormat="1" ht="13.9" customHeight="1">
      <c r="A64" s="7"/>
      <c r="B64" s="30"/>
      <c r="C64" s="6"/>
      <c r="D64" s="6" t="s">
        <v>96</v>
      </c>
      <c r="E64" s="6" t="s">
        <v>75</v>
      </c>
      <c r="F64" s="6">
        <v>4</v>
      </c>
      <c r="G64" s="6">
        <v>1</v>
      </c>
      <c r="H64" s="6">
        <v>42</v>
      </c>
      <c r="I64" s="6">
        <v>80</v>
      </c>
      <c r="J64" s="6">
        <v>80</v>
      </c>
      <c r="K64" s="137">
        <f t="shared" ref="K64:K71" si="10">SUM(H64:J64)</f>
        <v>202</v>
      </c>
      <c r="L64" s="24">
        <v>40</v>
      </c>
      <c r="M64" s="6">
        <v>55</v>
      </c>
      <c r="N64" s="6">
        <v>24</v>
      </c>
      <c r="O64" s="6">
        <v>42</v>
      </c>
      <c r="P64" s="161">
        <f t="shared" ref="P64:P71" si="11">M64/O64</f>
        <v>1.3095238095238095</v>
      </c>
      <c r="Q64" s="234">
        <f t="shared" ref="Q64:Q71" si="12">SUM(S64:AB64)</f>
        <v>41</v>
      </c>
      <c r="R64" s="238">
        <v>38</v>
      </c>
      <c r="S64" s="106">
        <v>0</v>
      </c>
      <c r="T64" s="6">
        <v>0</v>
      </c>
      <c r="U64" s="6">
        <v>1</v>
      </c>
      <c r="V64" s="6">
        <v>22</v>
      </c>
      <c r="W64" s="6">
        <v>1</v>
      </c>
      <c r="X64" s="6">
        <v>6</v>
      </c>
      <c r="Y64" s="6">
        <v>5</v>
      </c>
      <c r="Z64" s="9">
        <v>2</v>
      </c>
      <c r="AA64" s="9">
        <v>1</v>
      </c>
      <c r="AB64" s="25">
        <v>3</v>
      </c>
      <c r="AC64" s="138">
        <f t="shared" si="8"/>
        <v>34</v>
      </c>
      <c r="AD64" s="25">
        <v>3</v>
      </c>
      <c r="AE64" s="109">
        <v>2</v>
      </c>
      <c r="AF64" s="106">
        <v>2</v>
      </c>
      <c r="AG64" s="25">
        <v>10</v>
      </c>
      <c r="AH64" s="109">
        <v>9</v>
      </c>
      <c r="AI64" s="106">
        <v>8</v>
      </c>
      <c r="AJ64" s="25">
        <v>0</v>
      </c>
      <c r="AK64" s="109">
        <v>0</v>
      </c>
      <c r="AL64" s="106">
        <v>0</v>
      </c>
      <c r="AM64" s="25">
        <v>3</v>
      </c>
      <c r="AN64" s="109">
        <v>2</v>
      </c>
      <c r="AO64" s="106">
        <v>2</v>
      </c>
      <c r="AP64" s="25">
        <v>10</v>
      </c>
      <c r="AQ64" s="109">
        <v>8</v>
      </c>
      <c r="AR64" s="106">
        <v>8</v>
      </c>
      <c r="AS64" s="25">
        <v>5</v>
      </c>
      <c r="AT64" s="109">
        <v>5</v>
      </c>
      <c r="AU64" s="106">
        <v>3</v>
      </c>
      <c r="AV64" s="25">
        <v>3</v>
      </c>
      <c r="AW64" s="109">
        <v>3</v>
      </c>
      <c r="AX64" s="106">
        <v>2</v>
      </c>
      <c r="AY64" s="25">
        <v>0</v>
      </c>
      <c r="AZ64" s="109">
        <v>0</v>
      </c>
      <c r="BA64" s="106">
        <v>0</v>
      </c>
      <c r="BB64" s="6">
        <v>1</v>
      </c>
      <c r="BC64" s="140">
        <f t="shared" si="9"/>
        <v>76</v>
      </c>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row>
    <row r="65" spans="1:106" s="4" customFormat="1" ht="14.65" customHeight="1">
      <c r="A65" s="7"/>
      <c r="B65" s="30">
        <v>2</v>
      </c>
      <c r="C65" s="6" t="s">
        <v>71</v>
      </c>
      <c r="D65" s="6" t="s">
        <v>76</v>
      </c>
      <c r="E65" s="6" t="s">
        <v>77</v>
      </c>
      <c r="F65" s="6">
        <v>17</v>
      </c>
      <c r="G65" s="6">
        <v>0</v>
      </c>
      <c r="H65" s="6"/>
      <c r="I65" s="6"/>
      <c r="J65" s="6">
        <v>34</v>
      </c>
      <c r="K65" s="137">
        <f t="shared" si="10"/>
        <v>34</v>
      </c>
      <c r="L65" s="24"/>
      <c r="M65" s="6"/>
      <c r="N65" s="6"/>
      <c r="O65" s="6"/>
      <c r="P65" s="161" t="e">
        <f t="shared" si="11"/>
        <v>#DIV/0!</v>
      </c>
      <c r="Q65" s="234">
        <f t="shared" si="12"/>
        <v>26</v>
      </c>
      <c r="R65" s="238">
        <v>26</v>
      </c>
      <c r="S65" s="106">
        <v>0</v>
      </c>
      <c r="T65" s="6">
        <v>0</v>
      </c>
      <c r="U65" s="6">
        <v>0</v>
      </c>
      <c r="V65" s="6">
        <v>10</v>
      </c>
      <c r="W65" s="6">
        <v>2</v>
      </c>
      <c r="X65" s="6">
        <v>5</v>
      </c>
      <c r="Y65" s="6">
        <v>3</v>
      </c>
      <c r="Z65" s="9">
        <v>1</v>
      </c>
      <c r="AA65" s="9">
        <v>2</v>
      </c>
      <c r="AB65" s="25">
        <v>3</v>
      </c>
      <c r="AC65" s="138">
        <f t="shared" si="8"/>
        <v>12</v>
      </c>
      <c r="AD65" s="25">
        <v>0</v>
      </c>
      <c r="AE65" s="109">
        <v>0</v>
      </c>
      <c r="AF65" s="106">
        <v>0</v>
      </c>
      <c r="AG65" s="25">
        <v>5</v>
      </c>
      <c r="AH65" s="109">
        <v>5</v>
      </c>
      <c r="AI65" s="106">
        <v>5</v>
      </c>
      <c r="AJ65" s="25">
        <v>0</v>
      </c>
      <c r="AK65" s="109">
        <v>0</v>
      </c>
      <c r="AL65" s="106">
        <v>0</v>
      </c>
      <c r="AM65" s="25">
        <v>2</v>
      </c>
      <c r="AN65" s="109">
        <v>1</v>
      </c>
      <c r="AO65" s="106">
        <v>1</v>
      </c>
      <c r="AP65" s="25">
        <v>2</v>
      </c>
      <c r="AQ65" s="109">
        <v>2</v>
      </c>
      <c r="AR65" s="106">
        <v>0</v>
      </c>
      <c r="AS65" s="25">
        <v>1</v>
      </c>
      <c r="AT65" s="109">
        <v>1</v>
      </c>
      <c r="AU65" s="106">
        <v>1</v>
      </c>
      <c r="AV65" s="25">
        <v>1</v>
      </c>
      <c r="AW65" s="109">
        <v>1</v>
      </c>
      <c r="AX65" s="106">
        <v>1</v>
      </c>
      <c r="AY65" s="25">
        <v>1</v>
      </c>
      <c r="AZ65" s="109">
        <v>1</v>
      </c>
      <c r="BA65" s="106">
        <v>1</v>
      </c>
      <c r="BB65" s="6">
        <v>2</v>
      </c>
      <c r="BC65" s="140">
        <f t="shared" si="9"/>
        <v>40</v>
      </c>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row>
    <row r="66" spans="1:106" s="4" customFormat="1" ht="14.65" customHeight="1">
      <c r="A66" s="7"/>
      <c r="B66" s="30">
        <v>3</v>
      </c>
      <c r="C66" s="6" t="s">
        <v>72</v>
      </c>
      <c r="D66" s="6" t="s">
        <v>78</v>
      </c>
      <c r="E66" s="6" t="s">
        <v>79</v>
      </c>
      <c r="F66" s="6">
        <v>14</v>
      </c>
      <c r="G66" s="6">
        <v>1</v>
      </c>
      <c r="H66" s="6">
        <v>35</v>
      </c>
      <c r="I66" s="6">
        <v>35</v>
      </c>
      <c r="J66" s="6">
        <v>36</v>
      </c>
      <c r="K66" s="137">
        <f t="shared" si="10"/>
        <v>106</v>
      </c>
      <c r="L66" s="24">
        <v>35</v>
      </c>
      <c r="M66" s="6">
        <v>40</v>
      </c>
      <c r="N66" s="6">
        <v>20</v>
      </c>
      <c r="O66" s="6">
        <v>35</v>
      </c>
      <c r="P66" s="161">
        <f t="shared" si="11"/>
        <v>1.1428571428571428</v>
      </c>
      <c r="Q66" s="234">
        <f t="shared" si="12"/>
        <v>10</v>
      </c>
      <c r="R66" s="238">
        <v>10</v>
      </c>
      <c r="S66" s="106">
        <v>0</v>
      </c>
      <c r="T66" s="6">
        <v>0</v>
      </c>
      <c r="U66" s="6">
        <v>0</v>
      </c>
      <c r="V66" s="6">
        <v>3</v>
      </c>
      <c r="W66" s="6">
        <v>1</v>
      </c>
      <c r="X66" s="6">
        <v>0</v>
      </c>
      <c r="Y66" s="6">
        <v>2</v>
      </c>
      <c r="Z66" s="9">
        <v>0</v>
      </c>
      <c r="AA66" s="9">
        <v>0</v>
      </c>
      <c r="AB66" s="25">
        <v>4</v>
      </c>
      <c r="AC66" s="138">
        <f t="shared" si="8"/>
        <v>23</v>
      </c>
      <c r="AD66" s="25">
        <v>0</v>
      </c>
      <c r="AE66" s="109">
        <v>0</v>
      </c>
      <c r="AF66" s="106">
        <v>0</v>
      </c>
      <c r="AG66" s="25">
        <v>13</v>
      </c>
      <c r="AH66" s="109">
        <v>10</v>
      </c>
      <c r="AI66" s="106">
        <v>10</v>
      </c>
      <c r="AJ66" s="25">
        <v>0</v>
      </c>
      <c r="AK66" s="109">
        <v>0</v>
      </c>
      <c r="AL66" s="106">
        <v>0</v>
      </c>
      <c r="AM66" s="25">
        <v>5</v>
      </c>
      <c r="AN66" s="109">
        <v>5</v>
      </c>
      <c r="AO66" s="106">
        <v>3</v>
      </c>
      <c r="AP66" s="25">
        <v>5</v>
      </c>
      <c r="AQ66" s="109">
        <v>3</v>
      </c>
      <c r="AR66" s="106">
        <v>3</v>
      </c>
      <c r="AS66" s="25">
        <v>0</v>
      </c>
      <c r="AT66" s="109">
        <v>0</v>
      </c>
      <c r="AU66" s="106">
        <v>0</v>
      </c>
      <c r="AV66" s="25">
        <v>0</v>
      </c>
      <c r="AW66" s="109">
        <v>0</v>
      </c>
      <c r="AX66" s="106">
        <v>0</v>
      </c>
      <c r="AY66" s="25">
        <v>0</v>
      </c>
      <c r="AZ66" s="109">
        <v>0</v>
      </c>
      <c r="BA66" s="106">
        <v>0</v>
      </c>
      <c r="BB66" s="6">
        <v>2</v>
      </c>
      <c r="BC66" s="140">
        <f t="shared" si="9"/>
        <v>35</v>
      </c>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row>
    <row r="67" spans="1:106" s="4" customFormat="1" ht="14.65" customHeight="1">
      <c r="A67" s="7"/>
      <c r="B67" s="30">
        <v>4</v>
      </c>
      <c r="C67" s="6" t="s">
        <v>71</v>
      </c>
      <c r="D67" s="6" t="s">
        <v>141</v>
      </c>
      <c r="E67" s="6" t="s">
        <v>143</v>
      </c>
      <c r="F67" s="6">
        <v>11</v>
      </c>
      <c r="G67" s="366">
        <v>3</v>
      </c>
      <c r="H67" s="366">
        <v>120</v>
      </c>
      <c r="I67" s="6">
        <v>39</v>
      </c>
      <c r="J67" s="6">
        <v>35</v>
      </c>
      <c r="K67" s="137">
        <f t="shared" si="10"/>
        <v>194</v>
      </c>
      <c r="L67" s="369">
        <v>120</v>
      </c>
      <c r="M67" s="366">
        <v>150</v>
      </c>
      <c r="N67" s="366">
        <v>50</v>
      </c>
      <c r="O67" s="366">
        <v>120</v>
      </c>
      <c r="P67" s="404">
        <f t="shared" si="11"/>
        <v>1.25</v>
      </c>
      <c r="Q67" s="234">
        <f t="shared" si="12"/>
        <v>0</v>
      </c>
      <c r="R67" s="238"/>
      <c r="S67" s="106"/>
      <c r="T67" s="6"/>
      <c r="U67" s="6"/>
      <c r="V67" s="6"/>
      <c r="W67" s="6"/>
      <c r="X67" s="6"/>
      <c r="Y67" s="6"/>
      <c r="Z67" s="9"/>
      <c r="AA67" s="9"/>
      <c r="AB67" s="25"/>
      <c r="AC67" s="138">
        <f t="shared" si="8"/>
        <v>0</v>
      </c>
      <c r="AD67" s="25"/>
      <c r="AE67" s="109"/>
      <c r="AF67" s="106"/>
      <c r="AG67" s="25"/>
      <c r="AH67" s="109"/>
      <c r="AI67" s="106"/>
      <c r="AJ67" s="25"/>
      <c r="AK67" s="109"/>
      <c r="AL67" s="106"/>
      <c r="AM67" s="25"/>
      <c r="AN67" s="109"/>
      <c r="AO67" s="106"/>
      <c r="AP67" s="25"/>
      <c r="AQ67" s="109"/>
      <c r="AR67" s="106"/>
      <c r="AS67" s="25"/>
      <c r="AT67" s="109"/>
      <c r="AU67" s="106"/>
      <c r="AV67" s="25"/>
      <c r="AW67" s="109"/>
      <c r="AX67" s="106"/>
      <c r="AY67" s="25"/>
      <c r="AZ67" s="109"/>
      <c r="BA67" s="106"/>
      <c r="BB67" s="6"/>
      <c r="BC67" s="140">
        <f t="shared" si="9"/>
        <v>0</v>
      </c>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row>
    <row r="68" spans="1:106" s="4" customFormat="1" ht="14.65" customHeight="1">
      <c r="A68" s="7"/>
      <c r="B68" s="30"/>
      <c r="C68" s="6"/>
      <c r="D68" s="6" t="s">
        <v>96</v>
      </c>
      <c r="E68" s="6" t="s">
        <v>144</v>
      </c>
      <c r="F68" s="6">
        <v>5</v>
      </c>
      <c r="G68" s="367"/>
      <c r="H68" s="367"/>
      <c r="I68" s="6">
        <v>41</v>
      </c>
      <c r="J68" s="6">
        <v>38</v>
      </c>
      <c r="K68" s="137">
        <f t="shared" si="10"/>
        <v>79</v>
      </c>
      <c r="L68" s="370"/>
      <c r="M68" s="367"/>
      <c r="N68" s="367"/>
      <c r="O68" s="367"/>
      <c r="P68" s="405"/>
      <c r="Q68" s="234">
        <f t="shared" si="12"/>
        <v>0</v>
      </c>
      <c r="R68" s="238"/>
      <c r="S68" s="106"/>
      <c r="T68" s="6"/>
      <c r="U68" s="6"/>
      <c r="V68" s="6"/>
      <c r="W68" s="6"/>
      <c r="X68" s="6"/>
      <c r="Y68" s="6"/>
      <c r="Z68" s="9"/>
      <c r="AA68" s="9"/>
      <c r="AB68" s="25"/>
      <c r="AC68" s="138">
        <f t="shared" si="8"/>
        <v>0</v>
      </c>
      <c r="AD68" s="25"/>
      <c r="AE68" s="109"/>
      <c r="AF68" s="106"/>
      <c r="AG68" s="25"/>
      <c r="AH68" s="109"/>
      <c r="AI68" s="106"/>
      <c r="AJ68" s="25"/>
      <c r="AK68" s="109"/>
      <c r="AL68" s="106"/>
      <c r="AM68" s="25"/>
      <c r="AN68" s="109"/>
      <c r="AO68" s="106"/>
      <c r="AP68" s="25"/>
      <c r="AQ68" s="109"/>
      <c r="AR68" s="106"/>
      <c r="AS68" s="25"/>
      <c r="AT68" s="109"/>
      <c r="AU68" s="106"/>
      <c r="AV68" s="25"/>
      <c r="AW68" s="109"/>
      <c r="AX68" s="106"/>
      <c r="AY68" s="25"/>
      <c r="AZ68" s="109"/>
      <c r="BA68" s="106"/>
      <c r="BB68" s="6"/>
      <c r="BC68" s="140">
        <f t="shared" si="9"/>
        <v>0</v>
      </c>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row>
    <row r="69" spans="1:106" s="4" customFormat="1" ht="14.65" customHeight="1">
      <c r="A69" s="7"/>
      <c r="B69" s="30"/>
      <c r="C69" s="3"/>
      <c r="D69" s="6" t="s">
        <v>96</v>
      </c>
      <c r="E69" s="6" t="s">
        <v>142</v>
      </c>
      <c r="F69" s="6">
        <v>7</v>
      </c>
      <c r="G69" s="368"/>
      <c r="H69" s="368"/>
      <c r="I69" s="6">
        <v>40</v>
      </c>
      <c r="J69" s="6">
        <v>38</v>
      </c>
      <c r="K69" s="137">
        <f t="shared" si="10"/>
        <v>78</v>
      </c>
      <c r="L69" s="371"/>
      <c r="M69" s="368"/>
      <c r="N69" s="368"/>
      <c r="O69" s="368"/>
      <c r="P69" s="406"/>
      <c r="Q69" s="234">
        <f t="shared" si="12"/>
        <v>0</v>
      </c>
      <c r="R69" s="238"/>
      <c r="S69" s="106"/>
      <c r="T69" s="6"/>
      <c r="U69" s="6"/>
      <c r="V69" s="6"/>
      <c r="W69" s="6"/>
      <c r="X69" s="6"/>
      <c r="Y69" s="6"/>
      <c r="Z69" s="9"/>
      <c r="AA69" s="9"/>
      <c r="AB69" s="25"/>
      <c r="AC69" s="138">
        <f t="shared" si="8"/>
        <v>0</v>
      </c>
      <c r="AD69" s="25"/>
      <c r="AE69" s="109"/>
      <c r="AF69" s="106"/>
      <c r="AG69" s="25"/>
      <c r="AH69" s="109"/>
      <c r="AI69" s="106"/>
      <c r="AJ69" s="25"/>
      <c r="AK69" s="109"/>
      <c r="AL69" s="106"/>
      <c r="AM69" s="25"/>
      <c r="AN69" s="109"/>
      <c r="AO69" s="106"/>
      <c r="AP69" s="25"/>
      <c r="AQ69" s="109"/>
      <c r="AR69" s="106"/>
      <c r="AS69" s="25"/>
      <c r="AT69" s="109"/>
      <c r="AU69" s="106"/>
      <c r="AV69" s="25"/>
      <c r="AW69" s="109"/>
      <c r="AX69" s="106"/>
      <c r="AY69" s="25"/>
      <c r="AZ69" s="109"/>
      <c r="BA69" s="106"/>
      <c r="BB69" s="6"/>
      <c r="BC69" s="140">
        <f t="shared" si="9"/>
        <v>0</v>
      </c>
      <c r="BD69" s="7"/>
      <c r="BE69" s="7"/>
      <c r="BF69" s="7"/>
      <c r="BG69" s="7"/>
      <c r="BH69" s="7"/>
      <c r="BI69" s="7"/>
      <c r="BJ69" s="7"/>
      <c r="BK69" s="7"/>
      <c r="BL69" s="7"/>
      <c r="BM69" s="7"/>
      <c r="BN69" s="7"/>
      <c r="BO69" s="7"/>
      <c r="BP69" s="7"/>
      <c r="BQ69" s="7"/>
      <c r="BR69" s="7"/>
      <c r="BS69" s="7"/>
      <c r="BT69" s="7"/>
      <c r="BU69" s="7"/>
      <c r="BV69" s="7"/>
      <c r="BW69" s="7"/>
      <c r="BX69" s="7"/>
      <c r="BY69" s="7"/>
      <c r="BZ69" s="7"/>
      <c r="CA69" s="7"/>
      <c r="CB69" s="7"/>
      <c r="CC69" s="7"/>
      <c r="CD69" s="7"/>
      <c r="CE69" s="7"/>
      <c r="CF69" s="7"/>
      <c r="CG69" s="7"/>
      <c r="CH69" s="7"/>
      <c r="CI69" s="7"/>
      <c r="CJ69" s="7"/>
      <c r="CK69" s="7"/>
      <c r="CL69" s="7"/>
      <c r="CM69" s="7"/>
      <c r="CN69" s="7"/>
      <c r="CO69" s="7"/>
      <c r="CP69" s="7"/>
      <c r="CQ69" s="7"/>
      <c r="CR69" s="7"/>
      <c r="CS69" s="7"/>
      <c r="CT69" s="7"/>
      <c r="CU69" s="7"/>
      <c r="CV69" s="7"/>
      <c r="CW69" s="7"/>
      <c r="CX69" s="7"/>
      <c r="CY69" s="7"/>
      <c r="CZ69" s="7"/>
      <c r="DA69" s="7"/>
      <c r="DB69" s="7"/>
    </row>
    <row r="70" spans="1:106" s="4" customFormat="1" ht="14.65" customHeight="1">
      <c r="A70" s="7"/>
      <c r="B70" s="30"/>
      <c r="C70" s="3"/>
      <c r="D70" s="6"/>
      <c r="E70" s="6"/>
      <c r="F70" s="6"/>
      <c r="G70" s="6"/>
      <c r="H70" s="6"/>
      <c r="I70" s="6"/>
      <c r="J70" s="6"/>
      <c r="K70" s="137">
        <f t="shared" si="10"/>
        <v>0</v>
      </c>
      <c r="L70" s="24"/>
      <c r="M70" s="6"/>
      <c r="N70" s="6"/>
      <c r="O70" s="6"/>
      <c r="P70" s="161" t="e">
        <f t="shared" si="11"/>
        <v>#DIV/0!</v>
      </c>
      <c r="Q70" s="234">
        <f t="shared" si="12"/>
        <v>0</v>
      </c>
      <c r="R70" s="238"/>
      <c r="S70" s="106"/>
      <c r="T70" s="6"/>
      <c r="U70" s="6"/>
      <c r="V70" s="6"/>
      <c r="W70" s="6"/>
      <c r="X70" s="6"/>
      <c r="Y70" s="6"/>
      <c r="Z70" s="9"/>
      <c r="AA70" s="9"/>
      <c r="AB70" s="25"/>
      <c r="AC70" s="138">
        <f t="shared" si="8"/>
        <v>0</v>
      </c>
      <c r="AD70" s="25"/>
      <c r="AE70" s="109"/>
      <c r="AF70" s="106"/>
      <c r="AG70" s="25"/>
      <c r="AH70" s="109"/>
      <c r="AI70" s="106"/>
      <c r="AJ70" s="25"/>
      <c r="AK70" s="109"/>
      <c r="AL70" s="106"/>
      <c r="AM70" s="25"/>
      <c r="AN70" s="109"/>
      <c r="AO70" s="106"/>
      <c r="AP70" s="25"/>
      <c r="AQ70" s="109"/>
      <c r="AR70" s="106"/>
      <c r="AS70" s="25"/>
      <c r="AT70" s="109"/>
      <c r="AU70" s="106"/>
      <c r="AV70" s="25"/>
      <c r="AW70" s="109"/>
      <c r="AX70" s="106"/>
      <c r="AY70" s="25"/>
      <c r="AZ70" s="109"/>
      <c r="BA70" s="106"/>
      <c r="BB70" s="6"/>
      <c r="BC70" s="140">
        <f t="shared" si="9"/>
        <v>0</v>
      </c>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row>
    <row r="71" spans="1:106" s="4" customFormat="1" ht="14.65" customHeight="1" thickBot="1">
      <c r="A71" s="7"/>
      <c r="B71" s="212"/>
      <c r="C71" s="213"/>
      <c r="D71" s="213"/>
      <c r="E71" s="213"/>
      <c r="F71" s="213"/>
      <c r="G71" s="213"/>
      <c r="H71" s="213"/>
      <c r="I71" s="213"/>
      <c r="J71" s="213"/>
      <c r="K71" s="128">
        <f t="shared" si="10"/>
        <v>0</v>
      </c>
      <c r="L71" s="214"/>
      <c r="M71" s="213"/>
      <c r="N71" s="213"/>
      <c r="O71" s="213"/>
      <c r="P71" s="162" t="e">
        <f t="shared" si="11"/>
        <v>#DIV/0!</v>
      </c>
      <c r="Q71" s="235">
        <f t="shared" si="12"/>
        <v>0</v>
      </c>
      <c r="R71" s="236"/>
      <c r="S71" s="219"/>
      <c r="T71" s="213"/>
      <c r="U71" s="213"/>
      <c r="V71" s="213"/>
      <c r="W71" s="213"/>
      <c r="X71" s="213"/>
      <c r="Y71" s="213"/>
      <c r="Z71" s="215"/>
      <c r="AA71" s="215"/>
      <c r="AB71" s="216"/>
      <c r="AC71" s="127">
        <f t="shared" si="8"/>
        <v>0</v>
      </c>
      <c r="AD71" s="216"/>
      <c r="AE71" s="217"/>
      <c r="AF71" s="219"/>
      <c r="AG71" s="216"/>
      <c r="AH71" s="217"/>
      <c r="AI71" s="219"/>
      <c r="AJ71" s="216"/>
      <c r="AK71" s="217"/>
      <c r="AL71" s="219"/>
      <c r="AM71" s="216"/>
      <c r="AN71" s="217"/>
      <c r="AO71" s="219"/>
      <c r="AP71" s="216"/>
      <c r="AQ71" s="217"/>
      <c r="AR71" s="219"/>
      <c r="AS71" s="216"/>
      <c r="AT71" s="217"/>
      <c r="AU71" s="219"/>
      <c r="AV71" s="216"/>
      <c r="AW71" s="217"/>
      <c r="AX71" s="219"/>
      <c r="AY71" s="216"/>
      <c r="AZ71" s="217"/>
      <c r="BA71" s="219"/>
      <c r="BB71" s="213"/>
      <c r="BC71" s="195">
        <f t="shared" si="9"/>
        <v>0</v>
      </c>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row>
    <row r="72" spans="1:106" s="135" customFormat="1" ht="14.65" customHeight="1" thickBot="1">
      <c r="A72" s="124"/>
      <c r="B72" s="203"/>
      <c r="C72" s="204"/>
      <c r="D72" s="205" t="s">
        <v>5</v>
      </c>
      <c r="E72" s="205">
        <f>COUNTA(E63:E71)</f>
        <v>7</v>
      </c>
      <c r="F72" s="205"/>
      <c r="G72" s="205">
        <f t="shared" ref="G72:O72" si="13">SUM(G63:G71)</f>
        <v>7</v>
      </c>
      <c r="H72" s="205">
        <f t="shared" si="13"/>
        <v>277</v>
      </c>
      <c r="I72" s="205">
        <f t="shared" si="13"/>
        <v>314</v>
      </c>
      <c r="J72" s="205">
        <f t="shared" si="13"/>
        <v>336</v>
      </c>
      <c r="K72" s="206">
        <f>SUM(K63:K71)</f>
        <v>927</v>
      </c>
      <c r="L72" s="207">
        <f t="shared" si="13"/>
        <v>275</v>
      </c>
      <c r="M72" s="205">
        <f t="shared" si="13"/>
        <v>335</v>
      </c>
      <c r="N72" s="205">
        <f t="shared" si="13"/>
        <v>134</v>
      </c>
      <c r="O72" s="205">
        <f t="shared" si="13"/>
        <v>277</v>
      </c>
      <c r="P72" s="208"/>
      <c r="Q72" s="239">
        <f>SUM(Q63:Q71)</f>
        <v>135</v>
      </c>
      <c r="R72" s="240">
        <f>SUM(R63:R71)</f>
        <v>128</v>
      </c>
      <c r="S72" s="211">
        <f t="shared" ref="S72:AR72" si="14">SUM(S63:S71)</f>
        <v>0</v>
      </c>
      <c r="T72" s="205">
        <f t="shared" si="14"/>
        <v>1</v>
      </c>
      <c r="U72" s="205">
        <f t="shared" si="14"/>
        <v>2</v>
      </c>
      <c r="V72" s="205">
        <f t="shared" si="14"/>
        <v>66</v>
      </c>
      <c r="W72" s="205">
        <f t="shared" si="14"/>
        <v>6</v>
      </c>
      <c r="X72" s="205">
        <f t="shared" si="14"/>
        <v>13</v>
      </c>
      <c r="Y72" s="205">
        <f t="shared" si="14"/>
        <v>16</v>
      </c>
      <c r="Z72" s="209">
        <f t="shared" si="14"/>
        <v>8</v>
      </c>
      <c r="AA72" s="209">
        <f t="shared" si="14"/>
        <v>3</v>
      </c>
      <c r="AB72" s="205">
        <f t="shared" si="14"/>
        <v>20</v>
      </c>
      <c r="AC72" s="205">
        <f>SUM(AC63:AC71)</f>
        <v>91</v>
      </c>
      <c r="AD72" s="206">
        <f t="shared" si="14"/>
        <v>5</v>
      </c>
      <c r="AE72" s="210">
        <f t="shared" si="14"/>
        <v>4</v>
      </c>
      <c r="AF72" s="211">
        <f t="shared" si="14"/>
        <v>4</v>
      </c>
      <c r="AG72" s="206">
        <f t="shared" si="14"/>
        <v>36</v>
      </c>
      <c r="AH72" s="210">
        <f t="shared" si="14"/>
        <v>32</v>
      </c>
      <c r="AI72" s="211">
        <f t="shared" si="14"/>
        <v>28</v>
      </c>
      <c r="AJ72" s="206">
        <f t="shared" si="14"/>
        <v>1</v>
      </c>
      <c r="AK72" s="210">
        <f t="shared" si="14"/>
        <v>1</v>
      </c>
      <c r="AL72" s="211">
        <f t="shared" si="14"/>
        <v>1</v>
      </c>
      <c r="AM72" s="206">
        <f t="shared" si="14"/>
        <v>13</v>
      </c>
      <c r="AN72" s="210">
        <f t="shared" si="14"/>
        <v>11</v>
      </c>
      <c r="AO72" s="211">
        <f t="shared" si="14"/>
        <v>9</v>
      </c>
      <c r="AP72" s="206">
        <f t="shared" si="14"/>
        <v>20</v>
      </c>
      <c r="AQ72" s="210">
        <f t="shared" si="14"/>
        <v>16</v>
      </c>
      <c r="AR72" s="211">
        <f t="shared" si="14"/>
        <v>12</v>
      </c>
      <c r="AS72" s="206">
        <f t="shared" ref="AS72:BA72" si="15">SUM(AS63:AS71)</f>
        <v>9</v>
      </c>
      <c r="AT72" s="210">
        <f t="shared" si="15"/>
        <v>9</v>
      </c>
      <c r="AU72" s="211">
        <f t="shared" si="15"/>
        <v>7</v>
      </c>
      <c r="AV72" s="206">
        <f t="shared" si="15"/>
        <v>6</v>
      </c>
      <c r="AW72" s="210">
        <f t="shared" si="15"/>
        <v>6</v>
      </c>
      <c r="AX72" s="211">
        <f t="shared" si="15"/>
        <v>5</v>
      </c>
      <c r="AY72" s="206">
        <f t="shared" si="15"/>
        <v>1</v>
      </c>
      <c r="AZ72" s="210">
        <f t="shared" si="15"/>
        <v>1</v>
      </c>
      <c r="BA72" s="211">
        <f t="shared" si="15"/>
        <v>1</v>
      </c>
      <c r="BB72" s="205">
        <f>SUM(BB63:BB71)</f>
        <v>5</v>
      </c>
      <c r="BC72" s="218">
        <f>SUM(BC63:BC71)</f>
        <v>231</v>
      </c>
      <c r="BD72" s="124"/>
      <c r="BE72" s="124"/>
      <c r="BF72" s="124"/>
      <c r="BG72" s="124"/>
      <c r="BH72" s="124"/>
      <c r="BI72" s="124"/>
      <c r="BJ72" s="124"/>
      <c r="BK72" s="124"/>
      <c r="BL72" s="124"/>
      <c r="BM72" s="124"/>
      <c r="BN72" s="124"/>
      <c r="BO72" s="124"/>
      <c r="BP72" s="124"/>
      <c r="BQ72" s="124"/>
      <c r="BR72" s="124"/>
      <c r="BS72" s="124"/>
      <c r="BT72" s="124"/>
      <c r="BU72" s="124"/>
      <c r="BV72" s="124"/>
      <c r="BW72" s="124"/>
      <c r="BX72" s="124"/>
      <c r="BY72" s="124"/>
      <c r="BZ72" s="124"/>
      <c r="CA72" s="124"/>
      <c r="CB72" s="124"/>
      <c r="CC72" s="124"/>
      <c r="CD72" s="124"/>
      <c r="CE72" s="124"/>
      <c r="CF72" s="124"/>
      <c r="CG72" s="124"/>
      <c r="CH72" s="124"/>
      <c r="CI72" s="124"/>
      <c r="CJ72" s="124"/>
      <c r="CK72" s="124"/>
      <c r="CL72" s="124"/>
      <c r="CM72" s="124"/>
      <c r="CN72" s="124"/>
      <c r="CO72" s="124"/>
      <c r="CP72" s="124"/>
      <c r="CQ72" s="124"/>
      <c r="CR72" s="124"/>
      <c r="CS72" s="124"/>
      <c r="CT72" s="124"/>
      <c r="CU72" s="124"/>
      <c r="CV72" s="124"/>
      <c r="CW72" s="124"/>
      <c r="CX72" s="124"/>
      <c r="CY72" s="124"/>
      <c r="CZ72" s="124"/>
      <c r="DA72" s="124"/>
      <c r="DB72" s="124"/>
    </row>
    <row r="73" spans="1:106" s="135" customFormat="1" ht="14.65" customHeight="1">
      <c r="A73" s="124"/>
      <c r="B73" s="200"/>
      <c r="C73" s="200"/>
      <c r="D73" s="201"/>
      <c r="E73" s="201"/>
      <c r="F73" s="201"/>
      <c r="G73" s="201"/>
      <c r="H73" s="201"/>
      <c r="I73" s="201"/>
      <c r="J73" s="231" t="s">
        <v>176</v>
      </c>
      <c r="K73" s="227">
        <f>SUM(H72:J72)</f>
        <v>927</v>
      </c>
      <c r="L73" s="201"/>
      <c r="M73" s="201"/>
      <c r="N73" s="201"/>
      <c r="O73" s="201"/>
      <c r="P73" s="231" t="s">
        <v>176</v>
      </c>
      <c r="Q73" s="226">
        <f>SUM(S72:AB72)</f>
        <v>135</v>
      </c>
      <c r="R73" s="226"/>
      <c r="S73" s="201"/>
      <c r="T73" s="201"/>
      <c r="U73" s="201"/>
      <c r="V73" s="201"/>
      <c r="W73" s="201"/>
      <c r="X73" s="201"/>
      <c r="Y73" s="201"/>
      <c r="Z73" s="202"/>
      <c r="AA73" s="202"/>
      <c r="AB73" s="231" t="s">
        <v>177</v>
      </c>
      <c r="AC73" s="225">
        <f>SUM(AD72,AG72,AJ72,AM72,AP72,AS72,AV72,AY72)</f>
        <v>91</v>
      </c>
      <c r="AD73" s="201"/>
      <c r="AE73" s="201"/>
      <c r="AF73" s="201"/>
      <c r="AG73" s="201"/>
      <c r="AH73" s="201"/>
      <c r="AI73" s="201"/>
      <c r="AJ73" s="201"/>
      <c r="AK73" s="201"/>
      <c r="AL73" s="201"/>
      <c r="AM73" s="201"/>
      <c r="AN73" s="201"/>
      <c r="AO73" s="201"/>
      <c r="AP73" s="201"/>
      <c r="AQ73" s="201"/>
      <c r="AR73" s="201"/>
      <c r="AS73" s="201"/>
      <c r="AT73" s="201"/>
      <c r="AU73" s="201"/>
      <c r="AV73" s="201"/>
      <c r="AW73" s="201"/>
      <c r="AX73" s="201"/>
      <c r="AY73" s="201"/>
      <c r="AZ73" s="201"/>
      <c r="BA73" s="201"/>
      <c r="BB73" s="231" t="s">
        <v>179</v>
      </c>
      <c r="BC73" s="225">
        <f>Q72+AC72+BB72</f>
        <v>231</v>
      </c>
      <c r="BD73" s="124"/>
      <c r="BE73" s="124"/>
      <c r="BF73" s="124"/>
      <c r="BG73" s="124"/>
      <c r="BH73" s="124"/>
      <c r="BI73" s="124"/>
      <c r="BJ73" s="124"/>
      <c r="BK73" s="124"/>
      <c r="BL73" s="124"/>
      <c r="BM73" s="124"/>
      <c r="BN73" s="124"/>
      <c r="BO73" s="124"/>
      <c r="BP73" s="124"/>
      <c r="BQ73" s="124"/>
      <c r="BR73" s="124"/>
      <c r="BS73" s="124"/>
      <c r="BT73" s="124"/>
      <c r="BU73" s="124"/>
      <c r="BV73" s="124"/>
      <c r="BW73" s="124"/>
      <c r="BX73" s="124"/>
      <c r="BY73" s="124"/>
      <c r="BZ73" s="124"/>
      <c r="CA73" s="124"/>
      <c r="CB73" s="124"/>
      <c r="CC73" s="124"/>
      <c r="CD73" s="124"/>
      <c r="CE73" s="124"/>
      <c r="CF73" s="124"/>
      <c r="CG73" s="124"/>
      <c r="CH73" s="124"/>
      <c r="CI73" s="124"/>
      <c r="CJ73" s="124"/>
      <c r="CK73" s="124"/>
      <c r="CL73" s="124"/>
      <c r="CM73" s="124"/>
      <c r="CN73" s="124"/>
      <c r="CO73" s="124"/>
      <c r="CP73" s="124"/>
      <c r="CQ73" s="124"/>
      <c r="CR73" s="124"/>
      <c r="CS73" s="124"/>
      <c r="CT73" s="124"/>
      <c r="CU73" s="124"/>
      <c r="CV73" s="124"/>
      <c r="CW73" s="124"/>
      <c r="CX73" s="124"/>
      <c r="CY73" s="124"/>
      <c r="CZ73" s="124"/>
      <c r="DA73" s="124"/>
      <c r="DB73" s="124"/>
    </row>
    <row r="74" spans="1:106" s="135" customFormat="1" ht="14.65" customHeight="1">
      <c r="A74" s="124"/>
      <c r="B74" s="200"/>
      <c r="C74" s="200"/>
      <c r="D74" s="201"/>
      <c r="E74" s="201"/>
      <c r="F74" s="201"/>
      <c r="G74" s="201"/>
      <c r="H74" s="201"/>
      <c r="I74" s="201"/>
      <c r="J74" s="231" t="s">
        <v>175</v>
      </c>
      <c r="K74" s="227">
        <f>SUM(H63:J71)</f>
        <v>927</v>
      </c>
      <c r="L74" s="201"/>
      <c r="M74" s="201"/>
      <c r="N74" s="201"/>
      <c r="O74" s="201"/>
      <c r="P74" s="231" t="s">
        <v>175</v>
      </c>
      <c r="Q74" s="226">
        <f>SUM(S63:AB71)</f>
        <v>135</v>
      </c>
      <c r="R74" s="226"/>
      <c r="S74" s="201"/>
      <c r="T74" s="201"/>
      <c r="U74" s="201"/>
      <c r="V74" s="201"/>
      <c r="W74" s="201"/>
      <c r="X74" s="201"/>
      <c r="Y74" s="201"/>
      <c r="Z74" s="202"/>
      <c r="AA74" s="202"/>
      <c r="AB74" s="231" t="s">
        <v>178</v>
      </c>
      <c r="AC74" s="225">
        <f>SUM(AD63:AD66,AG63:AG66,AJ63:AJ66,AM63:AM66,AP63:AP66,AS63:AS66,AV63:AV66,AY63:AY66)</f>
        <v>91</v>
      </c>
      <c r="AD74" s="201"/>
      <c r="AE74" s="201"/>
      <c r="AF74" s="201"/>
      <c r="AG74" s="201"/>
      <c r="AH74" s="201"/>
      <c r="AI74" s="201"/>
      <c r="AJ74" s="201"/>
      <c r="AK74" s="201"/>
      <c r="AL74" s="201"/>
      <c r="AM74" s="201"/>
      <c r="AN74" s="201"/>
      <c r="AO74" s="201"/>
      <c r="AP74" s="201"/>
      <c r="AQ74" s="201"/>
      <c r="AR74" s="201"/>
      <c r="AS74" s="201"/>
      <c r="AT74" s="201"/>
      <c r="AU74" s="201"/>
      <c r="AV74" s="201"/>
      <c r="AW74" s="201"/>
      <c r="AX74" s="201"/>
      <c r="AY74" s="201"/>
      <c r="AZ74" s="201"/>
      <c r="BA74" s="201"/>
      <c r="BB74" s="231" t="s">
        <v>175</v>
      </c>
      <c r="BC74" s="225">
        <f>SUM(S63:AB71,AD63:AD71,AG63:AG71,AJ63:AJ71,AM63:AM71,AP63:AP71,AS63:AS71,AV63:AV71,AY63:AY71,BB63:BB71)</f>
        <v>231</v>
      </c>
      <c r="BD74" s="124"/>
      <c r="BE74" s="124"/>
      <c r="BF74" s="124"/>
      <c r="BG74" s="124"/>
      <c r="BH74" s="124"/>
      <c r="BI74" s="124"/>
      <c r="BJ74" s="124"/>
      <c r="BK74" s="124"/>
      <c r="BL74" s="124"/>
      <c r="BM74" s="124"/>
      <c r="BN74" s="124"/>
      <c r="BO74" s="124"/>
      <c r="BP74" s="124"/>
      <c r="BQ74" s="124"/>
      <c r="BR74" s="124"/>
      <c r="BS74" s="124"/>
      <c r="BT74" s="124"/>
      <c r="BU74" s="124"/>
      <c r="BV74" s="124"/>
      <c r="BW74" s="124"/>
      <c r="BX74" s="124"/>
      <c r="BY74" s="124"/>
      <c r="BZ74" s="124"/>
      <c r="CA74" s="124"/>
      <c r="CB74" s="124"/>
      <c r="CC74" s="124"/>
      <c r="CD74" s="124"/>
      <c r="CE74" s="124"/>
      <c r="CF74" s="124"/>
      <c r="CG74" s="124"/>
      <c r="CH74" s="124"/>
      <c r="CI74" s="124"/>
      <c r="CJ74" s="124"/>
      <c r="CK74" s="124"/>
      <c r="CL74" s="124"/>
      <c r="CM74" s="124"/>
      <c r="CN74" s="124"/>
      <c r="CO74" s="124"/>
      <c r="CP74" s="124"/>
      <c r="CQ74" s="124"/>
      <c r="CR74" s="124"/>
      <c r="CS74" s="124"/>
      <c r="CT74" s="124"/>
      <c r="CU74" s="124"/>
      <c r="CV74" s="124"/>
      <c r="CW74" s="124"/>
      <c r="CX74" s="124"/>
      <c r="CY74" s="124"/>
      <c r="CZ74" s="124"/>
      <c r="DA74" s="124"/>
      <c r="DB74" s="124"/>
    </row>
  </sheetData>
  <mergeCells count="132">
    <mergeCell ref="AY11:BA11"/>
    <mergeCell ref="BA12:BA13"/>
    <mergeCell ref="AW12:AW13"/>
    <mergeCell ref="AX12:AX13"/>
    <mergeCell ref="AS12:AS13"/>
    <mergeCell ref="AY12:AY13"/>
    <mergeCell ref="AZ12:AZ13"/>
    <mergeCell ref="AD11:AI11"/>
    <mergeCell ref="AD12:AF12"/>
    <mergeCell ref="AS11:AU11"/>
    <mergeCell ref="AR12:AR13"/>
    <mergeCell ref="AJ11:AO11"/>
    <mergeCell ref="AV11:AX11"/>
    <mergeCell ref="A1:D1"/>
    <mergeCell ref="R11:R13"/>
    <mergeCell ref="A2:D2"/>
    <mergeCell ref="D11:D13"/>
    <mergeCell ref="B10:F10"/>
    <mergeCell ref="Q9:BC9"/>
    <mergeCell ref="Q10:AB10"/>
    <mergeCell ref="V12:V13"/>
    <mergeCell ref="X12:X13"/>
    <mergeCell ref="Y12:Y13"/>
    <mergeCell ref="Z12:Z13"/>
    <mergeCell ref="AB12:AB13"/>
    <mergeCell ref="Q11:Q12"/>
    <mergeCell ref="S12:S13"/>
    <mergeCell ref="AA12:AA13"/>
    <mergeCell ref="U12:U13"/>
    <mergeCell ref="BC10:BC12"/>
    <mergeCell ref="AV12:AV13"/>
    <mergeCell ref="AP12:AP13"/>
    <mergeCell ref="AP11:AR11"/>
    <mergeCell ref="BB11:BB12"/>
    <mergeCell ref="AC10:BA10"/>
    <mergeCell ref="AQ12:AQ13"/>
    <mergeCell ref="AT12:AT13"/>
    <mergeCell ref="S11:AB11"/>
    <mergeCell ref="B9:K9"/>
    <mergeCell ref="B3:C3"/>
    <mergeCell ref="H10:K10"/>
    <mergeCell ref="T12:T13"/>
    <mergeCell ref="W12:W13"/>
    <mergeCell ref="AG12:AI12"/>
    <mergeCell ref="AU12:AU13"/>
    <mergeCell ref="AJ12:AL12"/>
    <mergeCell ref="AM12:AO12"/>
    <mergeCell ref="AC11:AC12"/>
    <mergeCell ref="A51:D51"/>
    <mergeCell ref="O11:O12"/>
    <mergeCell ref="P11:P12"/>
    <mergeCell ref="N11:N13"/>
    <mergeCell ref="H11:H13"/>
    <mergeCell ref="J11:J13"/>
    <mergeCell ref="K11:K13"/>
    <mergeCell ref="L11:L12"/>
    <mergeCell ref="M11:M12"/>
    <mergeCell ref="G11:G13"/>
    <mergeCell ref="I11:I13"/>
    <mergeCell ref="F11:F13"/>
    <mergeCell ref="E11:E13"/>
    <mergeCell ref="A50:D50"/>
    <mergeCell ref="A49:C49"/>
    <mergeCell ref="B11:B13"/>
    <mergeCell ref="C11:C13"/>
    <mergeCell ref="S61:S62"/>
    <mergeCell ref="U61:U62"/>
    <mergeCell ref="V61:V62"/>
    <mergeCell ref="X61:X62"/>
    <mergeCell ref="Y61:Y62"/>
    <mergeCell ref="Z61:Z62"/>
    <mergeCell ref="AB61:AB62"/>
    <mergeCell ref="S60:AB60"/>
    <mergeCell ref="B59:F59"/>
    <mergeCell ref="H59:K59"/>
    <mergeCell ref="B60:B62"/>
    <mergeCell ref="C60:C62"/>
    <mergeCell ref="H60:H62"/>
    <mergeCell ref="I60:I62"/>
    <mergeCell ref="J60:J62"/>
    <mergeCell ref="K60:K62"/>
    <mergeCell ref="G60:G62"/>
    <mergeCell ref="D60:D62"/>
    <mergeCell ref="F60:F62"/>
    <mergeCell ref="L60:L61"/>
    <mergeCell ref="M60:M61"/>
    <mergeCell ref="AA61:AA62"/>
    <mergeCell ref="BA61:BA62"/>
    <mergeCell ref="AY61:AY62"/>
    <mergeCell ref="AZ61:AZ62"/>
    <mergeCell ref="AS60:AU60"/>
    <mergeCell ref="AV60:AX60"/>
    <mergeCell ref="AS61:AS62"/>
    <mergeCell ref="AT61:AT62"/>
    <mergeCell ref="AU61:AU62"/>
    <mergeCell ref="AV61:AV62"/>
    <mergeCell ref="AW61:AW62"/>
    <mergeCell ref="AX61:AX62"/>
    <mergeCell ref="AP60:AR60"/>
    <mergeCell ref="AP61:AP62"/>
    <mergeCell ref="AQ61:AQ62"/>
    <mergeCell ref="AR61:AR62"/>
    <mergeCell ref="AD60:AI60"/>
    <mergeCell ref="AJ60:AO60"/>
    <mergeCell ref="AJ61:AL61"/>
    <mergeCell ref="AM61:AO61"/>
    <mergeCell ref="AD61:AF61"/>
    <mergeCell ref="AG61:AI61"/>
    <mergeCell ref="AC60:AC61"/>
    <mergeCell ref="G67:G69"/>
    <mergeCell ref="H67:H69"/>
    <mergeCell ref="L67:L69"/>
    <mergeCell ref="M67:M69"/>
    <mergeCell ref="N67:N69"/>
    <mergeCell ref="O67:O69"/>
    <mergeCell ref="AC59:BA59"/>
    <mergeCell ref="B52:C52"/>
    <mergeCell ref="B58:K58"/>
    <mergeCell ref="Q58:BC58"/>
    <mergeCell ref="BC59:BC61"/>
    <mergeCell ref="AY60:BA60"/>
    <mergeCell ref="BB60:BB61"/>
    <mergeCell ref="T61:T62"/>
    <mergeCell ref="W61:W62"/>
    <mergeCell ref="N60:N62"/>
    <mergeCell ref="O60:O61"/>
    <mergeCell ref="P60:P61"/>
    <mergeCell ref="Q60:Q61"/>
    <mergeCell ref="R60:R62"/>
    <mergeCell ref="P67:P69"/>
    <mergeCell ref="Q59:AB59"/>
    <mergeCell ref="E60:E62"/>
  </mergeCells>
  <phoneticPr fontId="2"/>
  <conditionalFormatting sqref="AE14">
    <cfRule type="cellIs" dxfId="326" priority="170" stopIfTrue="1" operator="greaterThan">
      <formula>AD14</formula>
    </cfRule>
  </conditionalFormatting>
  <conditionalFormatting sqref="AE15">
    <cfRule type="cellIs" dxfId="325" priority="169" stopIfTrue="1" operator="greaterThan">
      <formula>AD15</formula>
    </cfRule>
  </conditionalFormatting>
  <conditionalFormatting sqref="AE16">
    <cfRule type="cellIs" dxfId="324" priority="168" stopIfTrue="1" operator="greaterThan">
      <formula>AD16</formula>
    </cfRule>
  </conditionalFormatting>
  <conditionalFormatting sqref="AE17">
    <cfRule type="cellIs" dxfId="323" priority="167" stopIfTrue="1" operator="greaterThan">
      <formula>AD17</formula>
    </cfRule>
  </conditionalFormatting>
  <conditionalFormatting sqref="AE18">
    <cfRule type="cellIs" dxfId="322" priority="166" stopIfTrue="1" operator="greaterThan">
      <formula>AD18</formula>
    </cfRule>
  </conditionalFormatting>
  <conditionalFormatting sqref="AE19">
    <cfRule type="cellIs" dxfId="321" priority="165" stopIfTrue="1" operator="greaterThan">
      <formula>AD19</formula>
    </cfRule>
  </conditionalFormatting>
  <conditionalFormatting sqref="AE20">
    <cfRule type="cellIs" dxfId="320" priority="164" stopIfTrue="1" operator="greaterThan">
      <formula>AD20</formula>
    </cfRule>
  </conditionalFormatting>
  <conditionalFormatting sqref="AE21">
    <cfRule type="cellIs" dxfId="319" priority="163" stopIfTrue="1" operator="greaterThan">
      <formula>AD21</formula>
    </cfRule>
  </conditionalFormatting>
  <conditionalFormatting sqref="AE22">
    <cfRule type="cellIs" dxfId="318" priority="162" stopIfTrue="1" operator="greaterThan">
      <formula>AD22</formula>
    </cfRule>
  </conditionalFormatting>
  <conditionalFormatting sqref="AE23">
    <cfRule type="cellIs" dxfId="317" priority="161" stopIfTrue="1" operator="greaterThan">
      <formula>AD23</formula>
    </cfRule>
  </conditionalFormatting>
  <conditionalFormatting sqref="AF14">
    <cfRule type="cellIs" dxfId="316" priority="160" stopIfTrue="1" operator="greaterThan">
      <formula>AE14</formula>
    </cfRule>
  </conditionalFormatting>
  <conditionalFormatting sqref="AF15">
    <cfRule type="cellIs" dxfId="315" priority="159" stopIfTrue="1" operator="greaterThan">
      <formula>AE15</formula>
    </cfRule>
  </conditionalFormatting>
  <conditionalFormatting sqref="AF16">
    <cfRule type="cellIs" dxfId="314" priority="158" stopIfTrue="1" operator="greaterThan">
      <formula>AE16</formula>
    </cfRule>
  </conditionalFormatting>
  <conditionalFormatting sqref="AF17">
    <cfRule type="cellIs" dxfId="313" priority="157" stopIfTrue="1" operator="greaterThan">
      <formula>AE17</formula>
    </cfRule>
  </conditionalFormatting>
  <conditionalFormatting sqref="AF18">
    <cfRule type="cellIs" dxfId="312" priority="156" stopIfTrue="1" operator="greaterThan">
      <formula>AE18</formula>
    </cfRule>
  </conditionalFormatting>
  <conditionalFormatting sqref="AF19">
    <cfRule type="cellIs" dxfId="311" priority="155" stopIfTrue="1" operator="greaterThan">
      <formula>AE19</formula>
    </cfRule>
  </conditionalFormatting>
  <conditionalFormatting sqref="AF20">
    <cfRule type="cellIs" dxfId="310" priority="154" stopIfTrue="1" operator="greaterThan">
      <formula>AE20</formula>
    </cfRule>
  </conditionalFormatting>
  <conditionalFormatting sqref="AF21">
    <cfRule type="cellIs" dxfId="309" priority="153" stopIfTrue="1" operator="greaterThan">
      <formula>AE21</formula>
    </cfRule>
  </conditionalFormatting>
  <conditionalFormatting sqref="AF22">
    <cfRule type="cellIs" dxfId="308" priority="152" stopIfTrue="1" operator="greaterThan">
      <formula>AE22</formula>
    </cfRule>
  </conditionalFormatting>
  <conditionalFormatting sqref="AF23">
    <cfRule type="cellIs" dxfId="307" priority="151" stopIfTrue="1" operator="greaterThan">
      <formula>AE23</formula>
    </cfRule>
  </conditionalFormatting>
  <conditionalFormatting sqref="AH14">
    <cfRule type="cellIs" dxfId="306" priority="150" stopIfTrue="1" operator="greaterThan">
      <formula>AG14</formula>
    </cfRule>
  </conditionalFormatting>
  <conditionalFormatting sqref="AH15">
    <cfRule type="cellIs" dxfId="305" priority="149" stopIfTrue="1" operator="greaterThan">
      <formula>AG15</formula>
    </cfRule>
  </conditionalFormatting>
  <conditionalFormatting sqref="AH16">
    <cfRule type="cellIs" dxfId="304" priority="148" stopIfTrue="1" operator="greaterThan">
      <formula>AG16</formula>
    </cfRule>
  </conditionalFormatting>
  <conditionalFormatting sqref="AH17">
    <cfRule type="cellIs" dxfId="303" priority="147" stopIfTrue="1" operator="greaterThan">
      <formula>AG17</formula>
    </cfRule>
  </conditionalFormatting>
  <conditionalFormatting sqref="AH18">
    <cfRule type="cellIs" dxfId="302" priority="146" stopIfTrue="1" operator="greaterThan">
      <formula>AG18</formula>
    </cfRule>
  </conditionalFormatting>
  <conditionalFormatting sqref="AH19">
    <cfRule type="cellIs" dxfId="301" priority="145" stopIfTrue="1" operator="greaterThan">
      <formula>AG19</formula>
    </cfRule>
  </conditionalFormatting>
  <conditionalFormatting sqref="AH20">
    <cfRule type="cellIs" dxfId="300" priority="144" stopIfTrue="1" operator="greaterThan">
      <formula>AG20</formula>
    </cfRule>
  </conditionalFormatting>
  <conditionalFormatting sqref="AH21">
    <cfRule type="cellIs" dxfId="299" priority="143" stopIfTrue="1" operator="greaterThan">
      <formula>AG21</formula>
    </cfRule>
  </conditionalFormatting>
  <conditionalFormatting sqref="AH22">
    <cfRule type="cellIs" dxfId="298" priority="142" stopIfTrue="1" operator="greaterThan">
      <formula>AG22</formula>
    </cfRule>
  </conditionalFormatting>
  <conditionalFormatting sqref="AH23">
    <cfRule type="cellIs" dxfId="297" priority="141" stopIfTrue="1" operator="greaterThan">
      <formula>AG23</formula>
    </cfRule>
  </conditionalFormatting>
  <conditionalFormatting sqref="AI14">
    <cfRule type="cellIs" dxfId="296" priority="140" stopIfTrue="1" operator="greaterThan">
      <formula>AH14</formula>
    </cfRule>
  </conditionalFormatting>
  <conditionalFormatting sqref="AI15">
    <cfRule type="cellIs" dxfId="295" priority="139" stopIfTrue="1" operator="greaterThan">
      <formula>AH15</formula>
    </cfRule>
  </conditionalFormatting>
  <conditionalFormatting sqref="AI16">
    <cfRule type="cellIs" dxfId="294" priority="138" stopIfTrue="1" operator="greaterThan">
      <formula>AH16</formula>
    </cfRule>
  </conditionalFormatting>
  <conditionalFormatting sqref="AI17">
    <cfRule type="cellIs" dxfId="293" priority="137" stopIfTrue="1" operator="greaterThan">
      <formula>AH17</formula>
    </cfRule>
  </conditionalFormatting>
  <conditionalFormatting sqref="AI18">
    <cfRule type="cellIs" dxfId="292" priority="136" stopIfTrue="1" operator="greaterThan">
      <formula>AH18</formula>
    </cfRule>
  </conditionalFormatting>
  <conditionalFormatting sqref="AI19">
    <cfRule type="cellIs" dxfId="291" priority="135" stopIfTrue="1" operator="greaterThan">
      <formula>AH19</formula>
    </cfRule>
  </conditionalFormatting>
  <conditionalFormatting sqref="AI20">
    <cfRule type="cellIs" dxfId="290" priority="134" stopIfTrue="1" operator="greaterThan">
      <formula>AH20</formula>
    </cfRule>
  </conditionalFormatting>
  <conditionalFormatting sqref="AI21">
    <cfRule type="cellIs" dxfId="289" priority="133" stopIfTrue="1" operator="greaterThan">
      <formula>AH21</formula>
    </cfRule>
  </conditionalFormatting>
  <conditionalFormatting sqref="AI22">
    <cfRule type="cellIs" dxfId="288" priority="132" stopIfTrue="1" operator="greaterThan">
      <formula>AH22</formula>
    </cfRule>
  </conditionalFormatting>
  <conditionalFormatting sqref="AI23">
    <cfRule type="cellIs" dxfId="287" priority="131" stopIfTrue="1" operator="greaterThan">
      <formula>AH23</formula>
    </cfRule>
  </conditionalFormatting>
  <conditionalFormatting sqref="AK14">
    <cfRule type="cellIs" dxfId="286" priority="130" stopIfTrue="1" operator="greaterThan">
      <formula>AJ14</formula>
    </cfRule>
  </conditionalFormatting>
  <conditionalFormatting sqref="AK15">
    <cfRule type="cellIs" dxfId="285" priority="129" stopIfTrue="1" operator="greaterThan">
      <formula>AJ15</formula>
    </cfRule>
  </conditionalFormatting>
  <conditionalFormatting sqref="AK16">
    <cfRule type="cellIs" dxfId="284" priority="128" stopIfTrue="1" operator="greaterThan">
      <formula>AJ16</formula>
    </cfRule>
  </conditionalFormatting>
  <conditionalFormatting sqref="AK17">
    <cfRule type="cellIs" dxfId="283" priority="127" stopIfTrue="1" operator="greaterThan">
      <formula>AJ17</formula>
    </cfRule>
  </conditionalFormatting>
  <conditionalFormatting sqref="AK18">
    <cfRule type="cellIs" dxfId="282" priority="126" stopIfTrue="1" operator="greaterThan">
      <formula>AJ18</formula>
    </cfRule>
  </conditionalFormatting>
  <conditionalFormatting sqref="AK19">
    <cfRule type="cellIs" dxfId="281" priority="125" stopIfTrue="1" operator="greaterThan">
      <formula>AJ19</formula>
    </cfRule>
  </conditionalFormatting>
  <conditionalFormatting sqref="AK20">
    <cfRule type="cellIs" dxfId="280" priority="124" stopIfTrue="1" operator="greaterThan">
      <formula>AJ20</formula>
    </cfRule>
  </conditionalFormatting>
  <conditionalFormatting sqref="AK21">
    <cfRule type="cellIs" dxfId="279" priority="123" stopIfTrue="1" operator="greaterThan">
      <formula>AJ21</formula>
    </cfRule>
  </conditionalFormatting>
  <conditionalFormatting sqref="AK22">
    <cfRule type="cellIs" dxfId="278" priority="122" stopIfTrue="1" operator="greaterThan">
      <formula>AJ22</formula>
    </cfRule>
  </conditionalFormatting>
  <conditionalFormatting sqref="AK23">
    <cfRule type="cellIs" dxfId="277" priority="121" stopIfTrue="1" operator="greaterThan">
      <formula>AJ23</formula>
    </cfRule>
  </conditionalFormatting>
  <conditionalFormatting sqref="AL14">
    <cfRule type="cellIs" dxfId="276" priority="120" stopIfTrue="1" operator="greaterThan">
      <formula>AK14</formula>
    </cfRule>
  </conditionalFormatting>
  <conditionalFormatting sqref="AL15">
    <cfRule type="cellIs" dxfId="275" priority="119" stopIfTrue="1" operator="greaterThan">
      <formula>AK15</formula>
    </cfRule>
  </conditionalFormatting>
  <conditionalFormatting sqref="AL16">
    <cfRule type="cellIs" dxfId="274" priority="118" stopIfTrue="1" operator="greaterThan">
      <formula>AK16</formula>
    </cfRule>
  </conditionalFormatting>
  <conditionalFormatting sqref="AL17">
    <cfRule type="cellIs" dxfId="273" priority="117" stopIfTrue="1" operator="greaterThan">
      <formula>AK17</formula>
    </cfRule>
  </conditionalFormatting>
  <conditionalFormatting sqref="AL18">
    <cfRule type="cellIs" dxfId="272" priority="116" stopIfTrue="1" operator="greaterThan">
      <formula>AK18</formula>
    </cfRule>
  </conditionalFormatting>
  <conditionalFormatting sqref="AL19">
    <cfRule type="cellIs" dxfId="271" priority="115" stopIfTrue="1" operator="greaterThan">
      <formula>AK19</formula>
    </cfRule>
  </conditionalFormatting>
  <conditionalFormatting sqref="AL20">
    <cfRule type="cellIs" dxfId="270" priority="114" stopIfTrue="1" operator="greaterThan">
      <formula>AK20</formula>
    </cfRule>
  </conditionalFormatting>
  <conditionalFormatting sqref="AL21">
    <cfRule type="cellIs" dxfId="269" priority="113" stopIfTrue="1" operator="greaterThan">
      <formula>AK21</formula>
    </cfRule>
  </conditionalFormatting>
  <conditionalFormatting sqref="AL22">
    <cfRule type="cellIs" dxfId="268" priority="112" stopIfTrue="1" operator="greaterThan">
      <formula>AK22</formula>
    </cfRule>
  </conditionalFormatting>
  <conditionalFormatting sqref="AL23">
    <cfRule type="cellIs" dxfId="267" priority="111" stopIfTrue="1" operator="greaterThan">
      <formula>AK23</formula>
    </cfRule>
  </conditionalFormatting>
  <conditionalFormatting sqref="AN14">
    <cfRule type="cellIs" dxfId="266" priority="110" stopIfTrue="1" operator="greaterThan">
      <formula>AM14</formula>
    </cfRule>
  </conditionalFormatting>
  <conditionalFormatting sqref="AN15">
    <cfRule type="cellIs" dxfId="265" priority="109" stopIfTrue="1" operator="greaterThan">
      <formula>AM15</formula>
    </cfRule>
  </conditionalFormatting>
  <conditionalFormatting sqref="AN16">
    <cfRule type="cellIs" dxfId="264" priority="108" stopIfTrue="1" operator="greaterThan">
      <formula>AM16</formula>
    </cfRule>
  </conditionalFormatting>
  <conditionalFormatting sqref="AN17">
    <cfRule type="cellIs" dxfId="263" priority="107" stopIfTrue="1" operator="greaterThan">
      <formula>AM17</formula>
    </cfRule>
  </conditionalFormatting>
  <conditionalFormatting sqref="AN18">
    <cfRule type="cellIs" dxfId="262" priority="106" stopIfTrue="1" operator="greaterThan">
      <formula>AM18</formula>
    </cfRule>
  </conditionalFormatting>
  <conditionalFormatting sqref="AN19">
    <cfRule type="cellIs" dxfId="261" priority="105" stopIfTrue="1" operator="greaterThan">
      <formula>AM19</formula>
    </cfRule>
  </conditionalFormatting>
  <conditionalFormatting sqref="AN20">
    <cfRule type="cellIs" dxfId="260" priority="104" stopIfTrue="1" operator="greaterThan">
      <formula>AM20</formula>
    </cfRule>
  </conditionalFormatting>
  <conditionalFormatting sqref="AN21">
    <cfRule type="cellIs" dxfId="259" priority="103" stopIfTrue="1" operator="greaterThan">
      <formula>AM21</formula>
    </cfRule>
  </conditionalFormatting>
  <conditionalFormatting sqref="AN22">
    <cfRule type="cellIs" dxfId="258" priority="102" stopIfTrue="1" operator="greaterThan">
      <formula>AM22</formula>
    </cfRule>
  </conditionalFormatting>
  <conditionalFormatting sqref="AN23">
    <cfRule type="cellIs" dxfId="257" priority="101" stopIfTrue="1" operator="greaterThan">
      <formula>AM23</formula>
    </cfRule>
  </conditionalFormatting>
  <conditionalFormatting sqref="AO14">
    <cfRule type="cellIs" dxfId="256" priority="100" stopIfTrue="1" operator="greaterThan">
      <formula>AN14</formula>
    </cfRule>
  </conditionalFormatting>
  <conditionalFormatting sqref="AO15">
    <cfRule type="cellIs" dxfId="255" priority="99" stopIfTrue="1" operator="greaterThan">
      <formula>AN15</formula>
    </cfRule>
  </conditionalFormatting>
  <conditionalFormatting sqref="AO16">
    <cfRule type="cellIs" dxfId="254" priority="98" stopIfTrue="1" operator="greaterThan">
      <formula>AN16</formula>
    </cfRule>
  </conditionalFormatting>
  <conditionalFormatting sqref="AO17">
    <cfRule type="cellIs" dxfId="253" priority="97" stopIfTrue="1" operator="greaterThan">
      <formula>AN17</formula>
    </cfRule>
  </conditionalFormatting>
  <conditionalFormatting sqref="AO18">
    <cfRule type="cellIs" dxfId="252" priority="96" stopIfTrue="1" operator="greaterThan">
      <formula>AN18</formula>
    </cfRule>
  </conditionalFormatting>
  <conditionalFormatting sqref="AO19">
    <cfRule type="cellIs" dxfId="251" priority="95" stopIfTrue="1" operator="greaterThan">
      <formula>AN19</formula>
    </cfRule>
  </conditionalFormatting>
  <conditionalFormatting sqref="AO20">
    <cfRule type="cellIs" dxfId="250" priority="94" stopIfTrue="1" operator="greaterThan">
      <formula>AN20</formula>
    </cfRule>
  </conditionalFormatting>
  <conditionalFormatting sqref="AO21">
    <cfRule type="cellIs" dxfId="249" priority="93" stopIfTrue="1" operator="greaterThan">
      <formula>AN21</formula>
    </cfRule>
  </conditionalFormatting>
  <conditionalFormatting sqref="AO22">
    <cfRule type="cellIs" dxfId="248" priority="92" stopIfTrue="1" operator="greaterThan">
      <formula>AN22</formula>
    </cfRule>
  </conditionalFormatting>
  <conditionalFormatting sqref="AO23">
    <cfRule type="cellIs" dxfId="247" priority="91" stopIfTrue="1" operator="greaterThan">
      <formula>AN23</formula>
    </cfRule>
  </conditionalFormatting>
  <conditionalFormatting sqref="AQ14">
    <cfRule type="cellIs" dxfId="246" priority="90" stopIfTrue="1" operator="greaterThan">
      <formula>AP14</formula>
    </cfRule>
  </conditionalFormatting>
  <conditionalFormatting sqref="AQ15">
    <cfRule type="cellIs" dxfId="245" priority="89" stopIfTrue="1" operator="greaterThan">
      <formula>AP15</formula>
    </cfRule>
  </conditionalFormatting>
  <conditionalFormatting sqref="AQ16">
    <cfRule type="cellIs" dxfId="244" priority="88" stopIfTrue="1" operator="greaterThan">
      <formula>AP16</formula>
    </cfRule>
  </conditionalFormatting>
  <conditionalFormatting sqref="AQ17">
    <cfRule type="cellIs" dxfId="243" priority="87" stopIfTrue="1" operator="greaterThan">
      <formula>AP17</formula>
    </cfRule>
  </conditionalFormatting>
  <conditionalFormatting sqref="AQ18">
    <cfRule type="cellIs" dxfId="242" priority="86" stopIfTrue="1" operator="greaterThan">
      <formula>AP18</formula>
    </cfRule>
  </conditionalFormatting>
  <conditionalFormatting sqref="AQ19">
    <cfRule type="cellIs" dxfId="241" priority="85" stopIfTrue="1" operator="greaterThan">
      <formula>AP19</formula>
    </cfRule>
  </conditionalFormatting>
  <conditionalFormatting sqref="AQ20">
    <cfRule type="cellIs" dxfId="240" priority="84" stopIfTrue="1" operator="greaterThan">
      <formula>AP20</formula>
    </cfRule>
  </conditionalFormatting>
  <conditionalFormatting sqref="AQ21">
    <cfRule type="cellIs" dxfId="239" priority="83" stopIfTrue="1" operator="greaterThan">
      <formula>AP21</formula>
    </cfRule>
  </conditionalFormatting>
  <conditionalFormatting sqref="AQ22">
    <cfRule type="cellIs" dxfId="238" priority="82" stopIfTrue="1" operator="greaterThan">
      <formula>AP22</formula>
    </cfRule>
  </conditionalFormatting>
  <conditionalFormatting sqref="AQ23">
    <cfRule type="cellIs" dxfId="237" priority="81" stopIfTrue="1" operator="greaterThan">
      <formula>AP23</formula>
    </cfRule>
  </conditionalFormatting>
  <conditionalFormatting sqref="AR14">
    <cfRule type="cellIs" dxfId="236" priority="80" stopIfTrue="1" operator="greaterThan">
      <formula>AQ14</formula>
    </cfRule>
  </conditionalFormatting>
  <conditionalFormatting sqref="AR15">
    <cfRule type="cellIs" dxfId="235" priority="79" stopIfTrue="1" operator="greaterThan">
      <formula>AQ15</formula>
    </cfRule>
  </conditionalFormatting>
  <conditionalFormatting sqref="AR16">
    <cfRule type="cellIs" dxfId="234" priority="78" stopIfTrue="1" operator="greaterThan">
      <formula>AQ16</formula>
    </cfRule>
  </conditionalFormatting>
  <conditionalFormatting sqref="AR17">
    <cfRule type="cellIs" dxfId="233" priority="77" stopIfTrue="1" operator="greaterThan">
      <formula>AQ17</formula>
    </cfRule>
  </conditionalFormatting>
  <conditionalFormatting sqref="AR18">
    <cfRule type="cellIs" dxfId="232" priority="76" stopIfTrue="1" operator="greaterThan">
      <formula>AQ18</formula>
    </cfRule>
  </conditionalFormatting>
  <conditionalFormatting sqref="AR19">
    <cfRule type="cellIs" dxfId="231" priority="75" stopIfTrue="1" operator="greaterThan">
      <formula>AQ19</formula>
    </cfRule>
  </conditionalFormatting>
  <conditionalFormatting sqref="AR20">
    <cfRule type="cellIs" dxfId="230" priority="74" stopIfTrue="1" operator="greaterThan">
      <formula>AQ20</formula>
    </cfRule>
  </conditionalFormatting>
  <conditionalFormatting sqref="AR21">
    <cfRule type="cellIs" dxfId="229" priority="73" stopIfTrue="1" operator="greaterThan">
      <formula>AQ21</formula>
    </cfRule>
  </conditionalFormatting>
  <conditionalFormatting sqref="AR22">
    <cfRule type="cellIs" dxfId="228" priority="72" stopIfTrue="1" operator="greaterThan">
      <formula>AQ22</formula>
    </cfRule>
  </conditionalFormatting>
  <conditionalFormatting sqref="AR23">
    <cfRule type="cellIs" dxfId="227" priority="71" stopIfTrue="1" operator="greaterThan">
      <formula>AQ23</formula>
    </cfRule>
  </conditionalFormatting>
  <conditionalFormatting sqref="AT14">
    <cfRule type="cellIs" dxfId="226" priority="70" stopIfTrue="1" operator="greaterThan">
      <formula>AS14</formula>
    </cfRule>
  </conditionalFormatting>
  <conditionalFormatting sqref="AT15">
    <cfRule type="cellIs" dxfId="225" priority="69" stopIfTrue="1" operator="greaterThan">
      <formula>AS15</formula>
    </cfRule>
  </conditionalFormatting>
  <conditionalFormatting sqref="AT16">
    <cfRule type="cellIs" dxfId="224" priority="68" stopIfTrue="1" operator="greaterThan">
      <formula>AS16</formula>
    </cfRule>
  </conditionalFormatting>
  <conditionalFormatting sqref="AT17">
    <cfRule type="cellIs" dxfId="223" priority="67" stopIfTrue="1" operator="greaterThan">
      <formula>AS17</formula>
    </cfRule>
  </conditionalFormatting>
  <conditionalFormatting sqref="AT18">
    <cfRule type="cellIs" dxfId="222" priority="66" stopIfTrue="1" operator="greaterThan">
      <formula>AS18</formula>
    </cfRule>
  </conditionalFormatting>
  <conditionalFormatting sqref="AT19">
    <cfRule type="cellIs" dxfId="221" priority="65" stopIfTrue="1" operator="greaterThan">
      <formula>AS19</formula>
    </cfRule>
  </conditionalFormatting>
  <conditionalFormatting sqref="AT20">
    <cfRule type="cellIs" dxfId="220" priority="64" stopIfTrue="1" operator="greaterThan">
      <formula>AS20</formula>
    </cfRule>
  </conditionalFormatting>
  <conditionalFormatting sqref="AT21">
    <cfRule type="cellIs" dxfId="219" priority="63" stopIfTrue="1" operator="greaterThan">
      <formula>AS21</formula>
    </cfRule>
  </conditionalFormatting>
  <conditionalFormatting sqref="AT22">
    <cfRule type="cellIs" dxfId="218" priority="62" stopIfTrue="1" operator="greaterThan">
      <formula>AS22</formula>
    </cfRule>
  </conditionalFormatting>
  <conditionalFormatting sqref="AT23">
    <cfRule type="cellIs" dxfId="217" priority="61" stopIfTrue="1" operator="greaterThan">
      <formula>AS23</formula>
    </cfRule>
  </conditionalFormatting>
  <conditionalFormatting sqref="AU14">
    <cfRule type="cellIs" dxfId="216" priority="60" stopIfTrue="1" operator="greaterThan">
      <formula>AT14</formula>
    </cfRule>
  </conditionalFormatting>
  <conditionalFormatting sqref="AU15">
    <cfRule type="cellIs" dxfId="215" priority="59" stopIfTrue="1" operator="greaterThan">
      <formula>AT15</formula>
    </cfRule>
  </conditionalFormatting>
  <conditionalFormatting sqref="AU16">
    <cfRule type="cellIs" dxfId="214" priority="58" stopIfTrue="1" operator="greaterThan">
      <formula>AT16</formula>
    </cfRule>
  </conditionalFormatting>
  <conditionalFormatting sqref="AU17">
    <cfRule type="cellIs" dxfId="213" priority="57" stopIfTrue="1" operator="greaterThan">
      <formula>AT17</formula>
    </cfRule>
  </conditionalFormatting>
  <conditionalFormatting sqref="AU18">
    <cfRule type="cellIs" dxfId="212" priority="56" stopIfTrue="1" operator="greaterThan">
      <formula>AT18</formula>
    </cfRule>
  </conditionalFormatting>
  <conditionalFormatting sqref="AU19">
    <cfRule type="cellIs" dxfId="211" priority="55" stopIfTrue="1" operator="greaterThan">
      <formula>AT19</formula>
    </cfRule>
  </conditionalFormatting>
  <conditionalFormatting sqref="AU20">
    <cfRule type="cellIs" dxfId="210" priority="54" stopIfTrue="1" operator="greaterThan">
      <formula>AT20</formula>
    </cfRule>
  </conditionalFormatting>
  <conditionalFormatting sqref="AU21">
    <cfRule type="cellIs" dxfId="209" priority="53" stopIfTrue="1" operator="greaterThan">
      <formula>AT21</formula>
    </cfRule>
  </conditionalFormatting>
  <conditionalFormatting sqref="AU22">
    <cfRule type="cellIs" dxfId="208" priority="52" stopIfTrue="1" operator="greaterThan">
      <formula>AT22</formula>
    </cfRule>
  </conditionalFormatting>
  <conditionalFormatting sqref="AU23">
    <cfRule type="cellIs" dxfId="207" priority="51" stopIfTrue="1" operator="greaterThan">
      <formula>AT23</formula>
    </cfRule>
  </conditionalFormatting>
  <conditionalFormatting sqref="AW14">
    <cfRule type="cellIs" dxfId="206" priority="50" stopIfTrue="1" operator="greaterThan">
      <formula>AV14</formula>
    </cfRule>
  </conditionalFormatting>
  <conditionalFormatting sqref="AW15">
    <cfRule type="cellIs" dxfId="205" priority="49" stopIfTrue="1" operator="greaterThan">
      <formula>AV15</formula>
    </cfRule>
  </conditionalFormatting>
  <conditionalFormatting sqref="AW16">
    <cfRule type="cellIs" dxfId="204" priority="48" stopIfTrue="1" operator="greaterThan">
      <formula>AV16</formula>
    </cfRule>
  </conditionalFormatting>
  <conditionalFormatting sqref="AW17">
    <cfRule type="cellIs" dxfId="203" priority="47" stopIfTrue="1" operator="greaterThan">
      <formula>AV17</formula>
    </cfRule>
  </conditionalFormatting>
  <conditionalFormatting sqref="AW18">
    <cfRule type="cellIs" dxfId="202" priority="46" stopIfTrue="1" operator="greaterThan">
      <formula>AV18</formula>
    </cfRule>
  </conditionalFormatting>
  <conditionalFormatting sqref="AW19">
    <cfRule type="cellIs" dxfId="201" priority="45" stopIfTrue="1" operator="greaterThan">
      <formula>AV19</formula>
    </cfRule>
  </conditionalFormatting>
  <conditionalFormatting sqref="AW20">
    <cfRule type="cellIs" dxfId="200" priority="44" stopIfTrue="1" operator="greaterThan">
      <formula>AV20</formula>
    </cfRule>
  </conditionalFormatting>
  <conditionalFormatting sqref="AW21">
    <cfRule type="cellIs" dxfId="199" priority="43" stopIfTrue="1" operator="greaterThan">
      <formula>AV21</formula>
    </cfRule>
  </conditionalFormatting>
  <conditionalFormatting sqref="AW22">
    <cfRule type="cellIs" dxfId="198" priority="42" stopIfTrue="1" operator="greaterThan">
      <formula>AV22</formula>
    </cfRule>
  </conditionalFormatting>
  <conditionalFormatting sqref="AW23">
    <cfRule type="cellIs" dxfId="197" priority="41" stopIfTrue="1" operator="greaterThan">
      <formula>AV23</formula>
    </cfRule>
  </conditionalFormatting>
  <conditionalFormatting sqref="AX14">
    <cfRule type="cellIs" dxfId="196" priority="40" stopIfTrue="1" operator="greaterThan">
      <formula>AW14</formula>
    </cfRule>
  </conditionalFormatting>
  <conditionalFormatting sqref="AX15">
    <cfRule type="cellIs" dxfId="195" priority="39" stopIfTrue="1" operator="greaterThan">
      <formula>AW15</formula>
    </cfRule>
  </conditionalFormatting>
  <conditionalFormatting sqref="AX16">
    <cfRule type="cellIs" dxfId="194" priority="38" stopIfTrue="1" operator="greaterThan">
      <formula>AW16</formula>
    </cfRule>
  </conditionalFormatting>
  <conditionalFormatting sqref="AX17">
    <cfRule type="cellIs" dxfId="193" priority="37" stopIfTrue="1" operator="greaterThan">
      <formula>AW17</formula>
    </cfRule>
  </conditionalFormatting>
  <conditionalFormatting sqref="AX18">
    <cfRule type="cellIs" dxfId="192" priority="36" stopIfTrue="1" operator="greaterThan">
      <formula>AW18</formula>
    </cfRule>
  </conditionalFormatting>
  <conditionalFormatting sqref="AX19">
    <cfRule type="cellIs" dxfId="191" priority="35" stopIfTrue="1" operator="greaterThan">
      <formula>AW19</formula>
    </cfRule>
  </conditionalFormatting>
  <conditionalFormatting sqref="AX20">
    <cfRule type="cellIs" dxfId="190" priority="34" stopIfTrue="1" operator="greaterThan">
      <formula>AW20</formula>
    </cfRule>
  </conditionalFormatting>
  <conditionalFormatting sqref="AX21">
    <cfRule type="cellIs" dxfId="189" priority="33" stopIfTrue="1" operator="greaterThan">
      <formula>AW21</formula>
    </cfRule>
  </conditionalFormatting>
  <conditionalFormatting sqref="AX22">
    <cfRule type="cellIs" dxfId="188" priority="32" stopIfTrue="1" operator="greaterThan">
      <formula>AW22</formula>
    </cfRule>
  </conditionalFormatting>
  <conditionalFormatting sqref="AX23">
    <cfRule type="cellIs" dxfId="187" priority="31" stopIfTrue="1" operator="greaterThan">
      <formula>AW23</formula>
    </cfRule>
  </conditionalFormatting>
  <conditionalFormatting sqref="AZ14">
    <cfRule type="cellIs" dxfId="186" priority="30" stopIfTrue="1" operator="greaterThan">
      <formula>AY14</formula>
    </cfRule>
  </conditionalFormatting>
  <conditionalFormatting sqref="AZ15">
    <cfRule type="cellIs" dxfId="185" priority="29" stopIfTrue="1" operator="greaterThan">
      <formula>AY15</formula>
    </cfRule>
  </conditionalFormatting>
  <conditionalFormatting sqref="AZ16">
    <cfRule type="cellIs" dxfId="184" priority="28" stopIfTrue="1" operator="greaterThan">
      <formula>AY16</formula>
    </cfRule>
  </conditionalFormatting>
  <conditionalFormatting sqref="AZ17">
    <cfRule type="cellIs" dxfId="183" priority="27" stopIfTrue="1" operator="greaterThan">
      <formula>AY17</formula>
    </cfRule>
  </conditionalFormatting>
  <conditionalFormatting sqref="AZ18">
    <cfRule type="cellIs" dxfId="182" priority="26" stopIfTrue="1" operator="greaterThan">
      <formula>AY18</formula>
    </cfRule>
  </conditionalFormatting>
  <conditionalFormatting sqref="AZ19">
    <cfRule type="cellIs" dxfId="181" priority="25" stopIfTrue="1" operator="greaterThan">
      <formula>AY19</formula>
    </cfRule>
  </conditionalFormatting>
  <conditionalFormatting sqref="AZ20">
    <cfRule type="cellIs" dxfId="180" priority="24" stopIfTrue="1" operator="greaterThan">
      <formula>AY20</formula>
    </cfRule>
  </conditionalFormatting>
  <conditionalFormatting sqref="AZ21">
    <cfRule type="cellIs" dxfId="179" priority="23" stopIfTrue="1" operator="greaterThan">
      <formula>AY21</formula>
    </cfRule>
  </conditionalFormatting>
  <conditionalFormatting sqref="AZ22">
    <cfRule type="cellIs" dxfId="178" priority="22" stopIfTrue="1" operator="greaterThan">
      <formula>AY22</formula>
    </cfRule>
  </conditionalFormatting>
  <conditionalFormatting sqref="AZ23">
    <cfRule type="cellIs" dxfId="177" priority="21" stopIfTrue="1" operator="greaterThan">
      <formula>AY23</formula>
    </cfRule>
  </conditionalFormatting>
  <conditionalFormatting sqref="BA14">
    <cfRule type="cellIs" dxfId="176" priority="20" stopIfTrue="1" operator="greaterThan">
      <formula>AZ14</formula>
    </cfRule>
  </conditionalFormatting>
  <conditionalFormatting sqref="BA15">
    <cfRule type="cellIs" dxfId="175" priority="19" stopIfTrue="1" operator="greaterThan">
      <formula>AZ15</formula>
    </cfRule>
  </conditionalFormatting>
  <conditionalFormatting sqref="BA16">
    <cfRule type="cellIs" dxfId="174" priority="18" stopIfTrue="1" operator="greaterThan">
      <formula>AZ16</formula>
    </cfRule>
  </conditionalFormatting>
  <conditionalFormatting sqref="BA17">
    <cfRule type="cellIs" dxfId="173" priority="17" stopIfTrue="1" operator="greaterThan">
      <formula>AZ17</formula>
    </cfRule>
  </conditionalFormatting>
  <conditionalFormatting sqref="BA18">
    <cfRule type="cellIs" dxfId="172" priority="16" stopIfTrue="1" operator="greaterThan">
      <formula>AZ18</formula>
    </cfRule>
  </conditionalFormatting>
  <conditionalFormatting sqref="BA19">
    <cfRule type="cellIs" dxfId="171" priority="15" stopIfTrue="1" operator="greaterThan">
      <formula>AZ19</formula>
    </cfRule>
  </conditionalFormatting>
  <conditionalFormatting sqref="BA20">
    <cfRule type="cellIs" dxfId="170" priority="14" stopIfTrue="1" operator="greaterThan">
      <formula>AZ20</formula>
    </cfRule>
  </conditionalFormatting>
  <conditionalFormatting sqref="BA21">
    <cfRule type="cellIs" dxfId="169" priority="13" stopIfTrue="1" operator="greaterThan">
      <formula>AZ21</formula>
    </cfRule>
  </conditionalFormatting>
  <conditionalFormatting sqref="BA22">
    <cfRule type="cellIs" dxfId="168" priority="12" stopIfTrue="1" operator="greaterThan">
      <formula>AZ22</formula>
    </cfRule>
  </conditionalFormatting>
  <conditionalFormatting sqref="BA23">
    <cfRule type="cellIs" dxfId="167" priority="11" stopIfTrue="1" operator="greaterThan">
      <formula>AZ23</formula>
    </cfRule>
  </conditionalFormatting>
  <conditionalFormatting sqref="R14">
    <cfRule type="cellIs" dxfId="166" priority="10" stopIfTrue="1" operator="greaterThan">
      <formula>$Q$14</formula>
    </cfRule>
  </conditionalFormatting>
  <conditionalFormatting sqref="R15">
    <cfRule type="cellIs" dxfId="165" priority="9" stopIfTrue="1" operator="greaterThan">
      <formula>$Q$15</formula>
    </cfRule>
  </conditionalFormatting>
  <conditionalFormatting sqref="R16">
    <cfRule type="cellIs" dxfId="164" priority="8" stopIfTrue="1" operator="greaterThan">
      <formula>$Q$16</formula>
    </cfRule>
  </conditionalFormatting>
  <conditionalFormatting sqref="R17">
    <cfRule type="cellIs" dxfId="163" priority="7" stopIfTrue="1" operator="greaterThan">
      <formula>$Q$17</formula>
    </cfRule>
  </conditionalFormatting>
  <conditionalFormatting sqref="R18">
    <cfRule type="cellIs" dxfId="162" priority="6" stopIfTrue="1" operator="greaterThan">
      <formula>$Q$18</formula>
    </cfRule>
  </conditionalFormatting>
  <conditionalFormatting sqref="R19">
    <cfRule type="cellIs" dxfId="161" priority="5" stopIfTrue="1" operator="greaterThan">
      <formula>$Q$19</formula>
    </cfRule>
  </conditionalFormatting>
  <conditionalFormatting sqref="R20">
    <cfRule type="cellIs" dxfId="160" priority="4" stopIfTrue="1" operator="greaterThan">
      <formula>$Q$20</formula>
    </cfRule>
  </conditionalFormatting>
  <conditionalFormatting sqref="R21">
    <cfRule type="cellIs" dxfId="159" priority="3" stopIfTrue="1" operator="greaterThan">
      <formula>$Q$21</formula>
    </cfRule>
  </conditionalFormatting>
  <conditionalFormatting sqref="R22">
    <cfRule type="cellIs" dxfId="158" priority="2" stopIfTrue="1" operator="greaterThan">
      <formula>$Q$22</formula>
    </cfRule>
  </conditionalFormatting>
  <conditionalFormatting sqref="R23">
    <cfRule type="cellIs" dxfId="157" priority="1" stopIfTrue="1" operator="greaterThan">
      <formula>$Q$23</formula>
    </cfRule>
  </conditionalFormatting>
  <dataValidations count="1">
    <dataValidation type="list" allowBlank="1" showInputMessage="1" showErrorMessage="1" sqref="F15:F22">
      <formula1>"1,2,3,4,5,6,7,8,9,10,11,12,13,14,15,16,17,18"</formula1>
    </dataValidation>
  </dataValidations>
  <printOptions gridLinesSet="0"/>
  <pageMargins left="0.32" right="0.33" top="0.3543307086614173" bottom="0.28000000000000003" header="50" footer="50"/>
  <pageSetup paperSize="9" scale="47" orientation="landscape" horizontalDpi="300" verticalDpi="300" r:id="rId1"/>
  <headerFooter alignWithMargins="0"/>
  <colBreaks count="1" manualBreakCount="1">
    <brk id="28" max="42"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DD74"/>
  <sheetViews>
    <sheetView showGridLines="0" view="pageBreakPreview" zoomScaleNormal="100" zoomScaleSheetLayoutView="100" workbookViewId="0">
      <pane xSplit="4" topLeftCell="E1" activePane="topRight" state="frozenSplit"/>
      <selection pane="topRight" sqref="A1:D1"/>
    </sheetView>
  </sheetViews>
  <sheetFormatPr defaultColWidth="11.7109375" defaultRowHeight="10.7" customHeight="1"/>
  <cols>
    <col min="1" max="1" width="4.5703125" style="1" customWidth="1"/>
    <col min="2" max="2" width="6.5703125" style="1" customWidth="1"/>
    <col min="3" max="3" width="5.7109375" style="1" customWidth="1"/>
    <col min="4" max="4" width="30.7109375" style="1" customWidth="1"/>
    <col min="5" max="5" width="6.7109375" style="1" customWidth="1"/>
    <col min="6" max="6" width="19.7109375" style="1" customWidth="1"/>
    <col min="7" max="7" width="6.7109375" style="1" customWidth="1"/>
    <col min="8" max="8" width="7.5703125" style="1" customWidth="1"/>
    <col min="9" max="12" width="6.7109375" style="1" customWidth="1"/>
    <col min="13" max="17" width="6.7109375" style="2" customWidth="1"/>
    <col min="18" max="18" width="6.7109375" style="22" customWidth="1"/>
    <col min="19" max="20" width="6.7109375" style="44" customWidth="1"/>
    <col min="21" max="27" width="6.7109375" style="1" customWidth="1"/>
    <col min="28" max="29" width="6.7109375" style="44" customWidth="1"/>
    <col min="30" max="46" width="6.7109375" style="1" customWidth="1"/>
    <col min="47" max="49" width="6.7109375" style="2" customWidth="1"/>
    <col min="50" max="52" width="6.7109375" style="1" customWidth="1"/>
    <col min="53" max="56" width="6.7109375" customWidth="1"/>
    <col min="57" max="57" width="6.7109375" style="46" customWidth="1"/>
    <col min="58" max="58" width="2.7109375" bestFit="1" customWidth="1"/>
    <col min="59" max="59" width="38" bestFit="1" customWidth="1"/>
  </cols>
  <sheetData>
    <row r="1" spans="1:108" s="4" customFormat="1" ht="16.5" customHeight="1">
      <c r="A1" s="453" t="s">
        <v>207</v>
      </c>
      <c r="B1" s="453"/>
      <c r="C1" s="453"/>
      <c r="D1" s="453"/>
      <c r="E1" s="152"/>
      <c r="F1" s="7"/>
      <c r="G1" s="7"/>
      <c r="H1" s="7"/>
      <c r="I1" s="7"/>
      <c r="J1" s="7"/>
      <c r="K1" s="7"/>
      <c r="L1" s="7"/>
      <c r="M1" s="7"/>
      <c r="N1" s="7"/>
      <c r="O1" s="7"/>
      <c r="P1" s="7"/>
      <c r="Q1" s="7"/>
      <c r="R1" s="20"/>
      <c r="S1" s="43"/>
      <c r="T1" s="43"/>
      <c r="U1" s="7"/>
      <c r="V1" s="7"/>
      <c r="W1" s="7"/>
      <c r="X1" s="7"/>
      <c r="Y1" s="7"/>
      <c r="Z1" s="7"/>
      <c r="AA1" s="7"/>
      <c r="AB1" s="43"/>
      <c r="AC1" s="43"/>
      <c r="AD1" s="7"/>
      <c r="AE1" s="7"/>
      <c r="AF1" s="7"/>
      <c r="AG1" s="7"/>
      <c r="AH1" s="7"/>
      <c r="AI1" s="7"/>
      <c r="AJ1" s="7"/>
      <c r="AK1" s="7"/>
      <c r="AL1" s="7"/>
      <c r="AM1" s="7"/>
      <c r="AN1" s="7"/>
      <c r="AO1" s="7"/>
      <c r="AP1" s="7"/>
      <c r="AQ1" s="7"/>
      <c r="AR1" s="7"/>
      <c r="AS1" s="7"/>
      <c r="AT1" s="7"/>
      <c r="AU1" s="7"/>
      <c r="AV1" s="7"/>
      <c r="AW1" s="7"/>
      <c r="AX1" s="7"/>
      <c r="AY1" s="7"/>
      <c r="AZ1" s="7"/>
      <c r="BA1" s="7"/>
      <c r="BB1" s="7"/>
      <c r="BC1" s="7"/>
      <c r="BD1" s="7"/>
      <c r="BE1" s="40"/>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row>
    <row r="2" spans="1:108" s="4" customFormat="1" ht="16.7" customHeight="1" thickBot="1">
      <c r="A2" s="448" t="s">
        <v>13</v>
      </c>
      <c r="B2" s="448"/>
      <c r="C2" s="448"/>
      <c r="D2" s="448"/>
      <c r="E2" s="13"/>
      <c r="F2" s="7"/>
      <c r="G2" s="7"/>
      <c r="H2" s="7"/>
      <c r="I2" s="7"/>
      <c r="J2" s="7"/>
      <c r="K2" s="7"/>
      <c r="L2" s="7"/>
      <c r="M2" s="7"/>
      <c r="N2" s="7"/>
      <c r="O2" s="7"/>
      <c r="P2" s="7"/>
      <c r="Q2" s="7"/>
      <c r="R2" s="20"/>
      <c r="S2" s="43"/>
      <c r="T2" s="43"/>
      <c r="U2" s="7"/>
      <c r="V2" s="7"/>
      <c r="W2" s="7"/>
      <c r="X2" s="7"/>
      <c r="Y2" s="7"/>
      <c r="Z2" s="7"/>
      <c r="AA2" s="7"/>
      <c r="AB2" s="43"/>
      <c r="AC2" s="43"/>
      <c r="AD2" s="7"/>
      <c r="AE2" s="7"/>
      <c r="AF2" s="7"/>
      <c r="AG2" s="7"/>
      <c r="AH2" s="7"/>
      <c r="AI2" s="7"/>
      <c r="AJ2" s="7"/>
      <c r="AK2" s="7"/>
      <c r="AL2" s="7"/>
      <c r="AM2" s="7"/>
      <c r="AN2" s="7"/>
      <c r="AO2" s="7"/>
      <c r="AP2" s="7"/>
      <c r="AQ2" s="7"/>
      <c r="AR2" s="7"/>
      <c r="AS2" s="7"/>
      <c r="AT2" s="7"/>
      <c r="AU2" s="7"/>
      <c r="AV2" s="7"/>
      <c r="AW2" s="7"/>
      <c r="AX2" s="7"/>
      <c r="AY2" s="7"/>
      <c r="AZ2" s="7"/>
      <c r="BA2" s="7"/>
      <c r="BB2" s="7"/>
      <c r="BC2" s="7"/>
      <c r="BD2" s="7"/>
      <c r="BE2" s="40"/>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row>
    <row r="3" spans="1:108" s="4" customFormat="1" ht="16.7" customHeight="1" thickBot="1">
      <c r="A3" s="13"/>
      <c r="B3" s="375" t="s">
        <v>23</v>
      </c>
      <c r="C3" s="376"/>
      <c r="D3" s="16">
        <f>'様式２－４（全日制）'!D3</f>
        <v>0</v>
      </c>
      <c r="E3" s="176"/>
      <c r="F3" s="18" t="s">
        <v>15</v>
      </c>
      <c r="G3" s="19">
        <f>'様式２－４（全日制）'!F3</f>
        <v>0</v>
      </c>
      <c r="H3" s="7"/>
      <c r="I3" s="7"/>
      <c r="J3" s="7"/>
      <c r="K3" s="7"/>
      <c r="L3" s="7"/>
      <c r="M3" s="7"/>
      <c r="N3" s="7"/>
      <c r="O3" s="7"/>
      <c r="P3" s="7"/>
      <c r="Q3" s="7"/>
      <c r="R3" s="20"/>
      <c r="S3" s="43"/>
      <c r="T3" s="43"/>
      <c r="U3" s="7"/>
      <c r="V3" s="7"/>
      <c r="W3" s="7"/>
      <c r="X3" s="7"/>
      <c r="Y3" s="7"/>
      <c r="Z3" s="7"/>
      <c r="AA3" s="7"/>
      <c r="AB3" s="43"/>
      <c r="AC3" s="43"/>
      <c r="AD3" s="7"/>
      <c r="AE3" s="7"/>
      <c r="AF3" s="7"/>
      <c r="AG3" s="7"/>
      <c r="AH3" s="7"/>
      <c r="AI3" s="7"/>
      <c r="AJ3" s="7"/>
      <c r="AK3" s="7"/>
      <c r="AL3" s="7"/>
      <c r="AM3" s="7"/>
      <c r="AN3" s="7"/>
      <c r="AO3" s="7"/>
      <c r="AP3" s="7"/>
      <c r="AQ3" s="7"/>
      <c r="AR3" s="7"/>
      <c r="AS3" s="7"/>
      <c r="AT3" s="7"/>
      <c r="AU3" s="7"/>
      <c r="AV3" s="7"/>
      <c r="AW3" s="7"/>
      <c r="AX3" s="7"/>
      <c r="AY3" s="7"/>
      <c r="AZ3" s="7"/>
      <c r="BA3" s="7"/>
      <c r="BB3" s="7"/>
      <c r="BC3" s="7"/>
      <c r="BD3" s="7"/>
      <c r="BE3" s="40"/>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row>
    <row r="4" spans="1:108" s="4" customFormat="1" ht="14.25" customHeight="1">
      <c r="A4" s="5"/>
      <c r="B4" s="190" t="s">
        <v>145</v>
      </c>
      <c r="C4" s="191"/>
      <c r="D4" s="191"/>
      <c r="E4" s="5"/>
      <c r="F4" s="7"/>
      <c r="G4" s="7"/>
      <c r="H4" s="7"/>
      <c r="I4" s="7"/>
      <c r="J4" s="7"/>
      <c r="K4" s="7"/>
      <c r="L4" s="7"/>
      <c r="M4" s="7"/>
      <c r="N4" s="7"/>
      <c r="O4" s="7"/>
      <c r="P4" s="7"/>
      <c r="Q4" s="7"/>
      <c r="R4" s="20"/>
      <c r="S4" s="43"/>
      <c r="T4" s="43"/>
      <c r="U4" s="7"/>
      <c r="V4" s="7"/>
      <c r="W4" s="7"/>
      <c r="X4" s="7"/>
      <c r="Y4" s="7"/>
      <c r="Z4" s="7"/>
      <c r="AA4" s="7"/>
      <c r="AB4" s="43"/>
      <c r="AC4" s="43"/>
      <c r="AD4" s="7"/>
      <c r="AE4" s="7"/>
      <c r="AF4" s="7"/>
      <c r="AG4" s="7"/>
      <c r="AH4" s="7"/>
      <c r="AI4" s="7"/>
      <c r="AJ4" s="7"/>
      <c r="AK4" s="7"/>
      <c r="AL4" s="7"/>
      <c r="AM4" s="7"/>
      <c r="AN4" s="7"/>
      <c r="AO4" s="7"/>
      <c r="AP4" s="7"/>
      <c r="AQ4" s="7"/>
      <c r="AR4" s="7"/>
      <c r="AS4" s="7"/>
      <c r="AT4" s="7"/>
      <c r="AU4" s="7"/>
      <c r="AV4" s="7"/>
      <c r="AW4" s="7"/>
      <c r="AX4" s="7"/>
      <c r="AY4" s="7"/>
      <c r="AZ4" s="7"/>
      <c r="BA4" s="7"/>
      <c r="BB4" s="7"/>
      <c r="BC4" s="7"/>
      <c r="BD4" s="7"/>
      <c r="BE4" s="40"/>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row>
    <row r="5" spans="1:108" s="186" customFormat="1" ht="14.25" customHeight="1">
      <c r="A5" s="178"/>
      <c r="B5" s="192"/>
      <c r="C5" s="193" t="s">
        <v>233</v>
      </c>
      <c r="D5" s="193"/>
      <c r="E5" s="182"/>
      <c r="F5" s="182"/>
      <c r="G5" s="182"/>
      <c r="H5" s="182"/>
      <c r="I5" s="182"/>
      <c r="J5" s="182"/>
      <c r="K5" s="182"/>
      <c r="L5" s="182"/>
      <c r="M5" s="182"/>
      <c r="N5" s="182"/>
      <c r="O5" s="182"/>
      <c r="P5" s="183"/>
      <c r="Q5" s="184"/>
      <c r="R5" s="182"/>
      <c r="S5" s="182"/>
      <c r="T5" s="182"/>
      <c r="U5" s="182"/>
      <c r="V5" s="182"/>
      <c r="W5" s="182"/>
      <c r="X5" s="182"/>
      <c r="Y5" s="182"/>
      <c r="Z5" s="184"/>
      <c r="AA5" s="184"/>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2"/>
      <c r="BB5" s="182"/>
      <c r="BC5" s="185"/>
      <c r="BD5" s="182"/>
      <c r="BE5" s="182"/>
      <c r="BF5" s="182"/>
      <c r="BG5" s="182"/>
      <c r="BH5" s="182"/>
      <c r="BI5" s="182"/>
      <c r="BJ5" s="182"/>
      <c r="BK5" s="182"/>
      <c r="BL5" s="182"/>
      <c r="BM5" s="182"/>
      <c r="BN5" s="182"/>
      <c r="BO5" s="182"/>
      <c r="BP5" s="182"/>
      <c r="BQ5" s="182"/>
      <c r="BR5" s="182"/>
      <c r="BS5" s="182"/>
      <c r="BT5" s="182"/>
      <c r="BU5" s="182"/>
      <c r="BV5" s="182"/>
      <c r="BW5" s="182"/>
      <c r="BX5" s="182"/>
      <c r="BY5" s="182"/>
      <c r="BZ5" s="182"/>
      <c r="CA5" s="182"/>
      <c r="CB5" s="182"/>
      <c r="CC5" s="182"/>
      <c r="CD5" s="182"/>
      <c r="CE5" s="182"/>
      <c r="CF5" s="182"/>
      <c r="CG5" s="182"/>
      <c r="CH5" s="182"/>
      <c r="CI5" s="182"/>
      <c r="CJ5" s="182"/>
      <c r="CK5" s="182"/>
      <c r="CL5" s="182"/>
      <c r="CM5" s="182"/>
      <c r="CN5" s="182"/>
      <c r="CO5" s="182"/>
      <c r="CP5" s="182"/>
      <c r="CQ5" s="182"/>
    </row>
    <row r="6" spans="1:108" s="186" customFormat="1" ht="14.25" customHeight="1">
      <c r="A6" s="178"/>
      <c r="B6" s="192"/>
      <c r="C6" s="193" t="s">
        <v>191</v>
      </c>
      <c r="D6" s="193"/>
      <c r="E6" s="182"/>
      <c r="F6" s="182"/>
      <c r="G6" s="182"/>
      <c r="H6" s="182"/>
      <c r="I6" s="182"/>
      <c r="J6" s="182"/>
      <c r="K6" s="182"/>
      <c r="L6" s="182"/>
      <c r="M6" s="182"/>
      <c r="N6" s="182"/>
      <c r="O6" s="182"/>
      <c r="P6" s="183"/>
      <c r="Q6" s="184"/>
      <c r="R6" s="182"/>
      <c r="S6" s="182"/>
      <c r="T6" s="182"/>
      <c r="U6" s="182"/>
      <c r="V6" s="182"/>
      <c r="W6" s="182"/>
      <c r="X6" s="182"/>
      <c r="Y6" s="182"/>
      <c r="Z6" s="184"/>
      <c r="AA6" s="184"/>
      <c r="AB6" s="182"/>
      <c r="AC6" s="182"/>
      <c r="AD6" s="182"/>
      <c r="AE6" s="182"/>
      <c r="AF6" s="116"/>
      <c r="AG6" s="182"/>
      <c r="AH6" s="182"/>
      <c r="AI6" s="182"/>
      <c r="AJ6" s="182"/>
      <c r="AK6" s="182"/>
      <c r="AL6" s="182"/>
      <c r="AM6" s="182"/>
      <c r="AN6" s="182"/>
      <c r="AO6" s="182"/>
      <c r="AP6" s="182"/>
      <c r="AQ6" s="182"/>
      <c r="AR6" s="182"/>
      <c r="AS6" s="182"/>
      <c r="AT6" s="182"/>
      <c r="AU6" s="182"/>
      <c r="AV6" s="182"/>
      <c r="AW6" s="182"/>
      <c r="AX6" s="182"/>
      <c r="AY6" s="182"/>
      <c r="AZ6" s="182"/>
      <c r="BA6" s="182"/>
      <c r="BB6" s="182"/>
      <c r="BC6" s="185"/>
      <c r="BD6" s="182"/>
      <c r="BE6" s="182"/>
      <c r="BF6" s="182"/>
      <c r="BG6" s="182"/>
      <c r="BH6" s="182"/>
      <c r="BI6" s="182"/>
      <c r="BJ6" s="182"/>
      <c r="BK6" s="182"/>
      <c r="BL6" s="182"/>
      <c r="BM6" s="182"/>
      <c r="BN6" s="182"/>
      <c r="BO6" s="182"/>
      <c r="BP6" s="182"/>
      <c r="BQ6" s="182"/>
      <c r="BR6" s="182"/>
      <c r="BS6" s="182"/>
      <c r="BT6" s="182"/>
      <c r="BU6" s="182"/>
      <c r="BV6" s="182"/>
      <c r="BW6" s="182"/>
      <c r="BX6" s="182"/>
      <c r="BY6" s="182"/>
      <c r="BZ6" s="182"/>
      <c r="CA6" s="182"/>
      <c r="CB6" s="182"/>
      <c r="CC6" s="182"/>
      <c r="CD6" s="182"/>
      <c r="CE6" s="182"/>
      <c r="CF6" s="182"/>
      <c r="CG6" s="182"/>
      <c r="CH6" s="182"/>
      <c r="CI6" s="182"/>
      <c r="CJ6" s="182"/>
      <c r="CK6" s="182"/>
      <c r="CL6" s="182"/>
      <c r="CM6" s="182"/>
      <c r="CN6" s="182"/>
      <c r="CO6" s="182"/>
      <c r="CP6" s="182"/>
      <c r="CQ6" s="182"/>
    </row>
    <row r="7" spans="1:108" s="186" customFormat="1" ht="14.25" customHeight="1">
      <c r="A7" s="178"/>
      <c r="B7" s="192"/>
      <c r="C7" s="193" t="s">
        <v>208</v>
      </c>
      <c r="D7" s="193"/>
      <c r="E7" s="182"/>
      <c r="F7" s="182"/>
      <c r="G7" s="182"/>
      <c r="H7" s="182"/>
      <c r="I7" s="182"/>
      <c r="J7" s="182"/>
      <c r="K7" s="182"/>
      <c r="L7" s="182"/>
      <c r="M7" s="182"/>
      <c r="N7" s="182"/>
      <c r="O7" s="182"/>
      <c r="P7" s="183"/>
      <c r="Q7" s="184"/>
      <c r="R7" s="182"/>
      <c r="S7" s="182"/>
      <c r="T7" s="182"/>
      <c r="U7" s="182"/>
      <c r="V7" s="182"/>
      <c r="W7" s="182"/>
      <c r="X7" s="182"/>
      <c r="Y7" s="182"/>
      <c r="Z7" s="184"/>
      <c r="AA7" s="184"/>
      <c r="AB7" s="182"/>
      <c r="AC7" s="182"/>
      <c r="AD7" s="182"/>
      <c r="AE7" s="182"/>
      <c r="AF7" s="116"/>
      <c r="AG7" s="182"/>
      <c r="AH7" s="182"/>
      <c r="AI7" s="182"/>
      <c r="AJ7" s="182"/>
      <c r="AK7" s="182"/>
      <c r="AL7" s="182"/>
      <c r="AM7" s="182"/>
      <c r="AN7" s="182"/>
      <c r="AO7" s="182"/>
      <c r="AP7" s="182"/>
      <c r="AQ7" s="182"/>
      <c r="AR7" s="182"/>
      <c r="AS7" s="182"/>
      <c r="AT7" s="182"/>
      <c r="AU7" s="182"/>
      <c r="AV7" s="182"/>
      <c r="AW7" s="182"/>
      <c r="AX7" s="182"/>
      <c r="AY7" s="182"/>
      <c r="AZ7" s="182"/>
      <c r="BA7" s="182"/>
      <c r="BB7" s="182"/>
      <c r="BC7" s="185"/>
      <c r="BD7" s="182"/>
      <c r="BE7" s="182"/>
      <c r="BF7" s="182"/>
      <c r="BG7" s="182"/>
      <c r="BH7" s="182"/>
      <c r="BI7" s="182"/>
      <c r="BJ7" s="182"/>
      <c r="BK7" s="182"/>
      <c r="BL7" s="182"/>
      <c r="BM7" s="182"/>
      <c r="BN7" s="182"/>
      <c r="BO7" s="182"/>
      <c r="BP7" s="182"/>
      <c r="BQ7" s="182"/>
      <c r="BR7" s="182"/>
      <c r="BS7" s="182"/>
      <c r="BT7" s="182"/>
      <c r="BU7" s="182"/>
      <c r="BV7" s="182"/>
      <c r="BW7" s="182"/>
      <c r="BX7" s="182"/>
      <c r="BY7" s="182"/>
      <c r="BZ7" s="182"/>
      <c r="CA7" s="182"/>
      <c r="CB7" s="182"/>
      <c r="CC7" s="182"/>
      <c r="CD7" s="182"/>
      <c r="CE7" s="182"/>
      <c r="CF7" s="182"/>
      <c r="CG7" s="182"/>
      <c r="CH7" s="182"/>
      <c r="CI7" s="182"/>
      <c r="CJ7" s="182"/>
      <c r="CK7" s="182"/>
      <c r="CL7" s="182"/>
      <c r="CM7" s="182"/>
      <c r="CN7" s="182"/>
      <c r="CO7" s="182"/>
      <c r="CP7" s="182"/>
      <c r="CQ7" s="182"/>
    </row>
    <row r="8" spans="1:108" s="186" customFormat="1" ht="14.25" customHeight="1" thickBot="1">
      <c r="A8" s="178"/>
      <c r="B8" s="192"/>
      <c r="C8" s="228" t="s">
        <v>238</v>
      </c>
      <c r="D8" s="193"/>
      <c r="E8" s="182"/>
      <c r="F8" s="182"/>
      <c r="G8" s="182"/>
      <c r="H8" s="182"/>
      <c r="I8" s="182"/>
      <c r="J8" s="182"/>
      <c r="K8" s="182"/>
      <c r="L8" s="182"/>
      <c r="M8" s="182"/>
      <c r="N8" s="182"/>
      <c r="O8" s="182"/>
      <c r="P8" s="183"/>
      <c r="Q8" s="184"/>
      <c r="R8" s="182"/>
      <c r="S8" s="182"/>
      <c r="T8" s="182"/>
      <c r="U8" s="182"/>
      <c r="V8" s="182"/>
      <c r="W8" s="182"/>
      <c r="X8" s="182"/>
      <c r="Y8" s="182"/>
      <c r="Z8" s="184"/>
      <c r="AA8" s="184"/>
      <c r="AB8" s="182"/>
      <c r="AC8" s="182"/>
      <c r="AD8" s="182"/>
      <c r="AE8" s="182"/>
      <c r="AF8" s="229" t="s">
        <v>167</v>
      </c>
      <c r="AG8" s="182"/>
      <c r="AH8" s="182"/>
      <c r="AI8" s="182"/>
      <c r="AJ8" s="182"/>
      <c r="AK8" s="182"/>
      <c r="AL8" s="182"/>
      <c r="AM8" s="182"/>
      <c r="AN8" s="182"/>
      <c r="AO8" s="182"/>
      <c r="AP8" s="182"/>
      <c r="AQ8" s="182"/>
      <c r="AR8" s="182"/>
      <c r="AS8" s="182"/>
      <c r="AT8" s="182"/>
      <c r="AU8" s="182"/>
      <c r="AV8" s="182"/>
      <c r="AW8" s="182"/>
      <c r="AX8" s="182"/>
      <c r="AY8" s="182"/>
      <c r="AZ8" s="182"/>
      <c r="BA8" s="182"/>
      <c r="BB8" s="182"/>
      <c r="BC8" s="185"/>
      <c r="BD8" s="182"/>
      <c r="BE8" s="182"/>
      <c r="BF8" s="182"/>
      <c r="BG8" s="182"/>
      <c r="BH8" s="182"/>
      <c r="BI8" s="182"/>
      <c r="BJ8" s="182"/>
      <c r="BK8" s="182"/>
      <c r="BL8" s="182"/>
      <c r="BM8" s="182"/>
      <c r="BN8" s="182"/>
      <c r="BO8" s="182"/>
      <c r="BP8" s="182"/>
      <c r="BQ8" s="182"/>
      <c r="BR8" s="182"/>
      <c r="BS8" s="182"/>
      <c r="BT8" s="182"/>
      <c r="BU8" s="182"/>
      <c r="BV8" s="182"/>
      <c r="BW8" s="182"/>
      <c r="BX8" s="182"/>
      <c r="BY8" s="182"/>
      <c r="BZ8" s="182"/>
      <c r="CA8" s="182"/>
      <c r="CB8" s="182"/>
      <c r="CC8" s="182"/>
      <c r="CD8" s="182"/>
      <c r="CE8" s="182"/>
      <c r="CF8" s="182"/>
      <c r="CG8" s="182"/>
      <c r="CH8" s="182"/>
      <c r="CI8" s="182"/>
      <c r="CJ8" s="182"/>
      <c r="CK8" s="182"/>
      <c r="CL8" s="182"/>
      <c r="CM8" s="182"/>
      <c r="CN8" s="182"/>
      <c r="CO8" s="182"/>
      <c r="CP8" s="182"/>
      <c r="CQ8" s="182"/>
    </row>
    <row r="9" spans="1:108" s="4" customFormat="1" ht="14.25" customHeight="1">
      <c r="A9" s="7"/>
      <c r="B9" s="377" t="s">
        <v>239</v>
      </c>
      <c r="C9" s="378"/>
      <c r="D9" s="378"/>
      <c r="E9" s="378"/>
      <c r="F9" s="378"/>
      <c r="G9" s="378"/>
      <c r="H9" s="379"/>
      <c r="I9" s="378"/>
      <c r="J9" s="378"/>
      <c r="K9" s="378"/>
      <c r="L9" s="378"/>
      <c r="M9" s="378"/>
      <c r="N9" s="28" t="s">
        <v>236</v>
      </c>
      <c r="O9" s="27"/>
      <c r="P9" s="27"/>
      <c r="Q9" s="27"/>
      <c r="R9" s="29"/>
      <c r="S9" s="380" t="s">
        <v>240</v>
      </c>
      <c r="T9" s="378"/>
      <c r="U9" s="381"/>
      <c r="V9" s="381"/>
      <c r="W9" s="381"/>
      <c r="X9" s="381"/>
      <c r="Y9" s="381"/>
      <c r="Z9" s="381"/>
      <c r="AA9" s="381"/>
      <c r="AB9" s="381"/>
      <c r="AC9" s="381"/>
      <c r="AD9" s="381"/>
      <c r="AE9" s="381"/>
      <c r="AF9" s="381"/>
      <c r="AG9" s="381"/>
      <c r="AH9" s="381"/>
      <c r="AI9" s="381"/>
      <c r="AJ9" s="381"/>
      <c r="AK9" s="381"/>
      <c r="AL9" s="381"/>
      <c r="AM9" s="381"/>
      <c r="AN9" s="381"/>
      <c r="AO9" s="381"/>
      <c r="AP9" s="381"/>
      <c r="AQ9" s="381"/>
      <c r="AR9" s="381"/>
      <c r="AS9" s="381"/>
      <c r="AT9" s="381"/>
      <c r="AU9" s="381"/>
      <c r="AV9" s="381"/>
      <c r="AW9" s="381"/>
      <c r="AX9" s="381"/>
      <c r="AY9" s="381"/>
      <c r="AZ9" s="381"/>
      <c r="BA9" s="381"/>
      <c r="BB9" s="381"/>
      <c r="BC9" s="381"/>
      <c r="BD9" s="381"/>
      <c r="BE9" s="382"/>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row>
    <row r="10" spans="1:108" s="4" customFormat="1" ht="14.65" customHeight="1" thickBot="1">
      <c r="A10" s="7"/>
      <c r="B10" s="433" t="s">
        <v>7</v>
      </c>
      <c r="C10" s="434"/>
      <c r="D10" s="434"/>
      <c r="E10" s="434"/>
      <c r="F10" s="434"/>
      <c r="G10" s="434"/>
      <c r="H10" s="337" t="s">
        <v>17</v>
      </c>
      <c r="I10" s="435" t="s">
        <v>164</v>
      </c>
      <c r="J10" s="434"/>
      <c r="K10" s="434"/>
      <c r="L10" s="434"/>
      <c r="M10" s="436"/>
      <c r="N10" s="23"/>
      <c r="O10" s="15"/>
      <c r="P10" s="15"/>
      <c r="Q10" s="15"/>
      <c r="R10" s="21"/>
      <c r="S10" s="407" t="s">
        <v>41</v>
      </c>
      <c r="T10" s="408"/>
      <c r="U10" s="409"/>
      <c r="V10" s="409"/>
      <c r="W10" s="409"/>
      <c r="X10" s="409"/>
      <c r="Y10" s="409"/>
      <c r="Z10" s="409"/>
      <c r="AA10" s="409"/>
      <c r="AB10" s="409"/>
      <c r="AC10" s="409"/>
      <c r="AD10" s="409"/>
      <c r="AE10" s="372" t="s">
        <v>172</v>
      </c>
      <c r="AF10" s="373"/>
      <c r="AG10" s="373"/>
      <c r="AH10" s="373"/>
      <c r="AI10" s="373"/>
      <c r="AJ10" s="373"/>
      <c r="AK10" s="373"/>
      <c r="AL10" s="373"/>
      <c r="AM10" s="373"/>
      <c r="AN10" s="373"/>
      <c r="AO10" s="373"/>
      <c r="AP10" s="373"/>
      <c r="AQ10" s="373"/>
      <c r="AR10" s="373"/>
      <c r="AS10" s="373"/>
      <c r="AT10" s="373"/>
      <c r="AU10" s="373"/>
      <c r="AV10" s="373"/>
      <c r="AW10" s="373"/>
      <c r="AX10" s="373"/>
      <c r="AY10" s="373"/>
      <c r="AZ10" s="373"/>
      <c r="BA10" s="373"/>
      <c r="BB10" s="373"/>
      <c r="BC10" s="374"/>
      <c r="BD10" s="39" t="s">
        <v>60</v>
      </c>
      <c r="BE10" s="383" t="s">
        <v>62</v>
      </c>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row>
    <row r="11" spans="1:108" s="4" customFormat="1" ht="14.65" customHeight="1">
      <c r="A11" s="7"/>
      <c r="B11" s="437" t="s">
        <v>16</v>
      </c>
      <c r="C11" s="394" t="s">
        <v>6</v>
      </c>
      <c r="D11" s="425" t="s">
        <v>1</v>
      </c>
      <c r="E11" s="394" t="s">
        <v>152</v>
      </c>
      <c r="F11" s="394" t="s">
        <v>14</v>
      </c>
      <c r="G11" s="394" t="s">
        <v>24</v>
      </c>
      <c r="H11" s="444" t="s">
        <v>18</v>
      </c>
      <c r="I11" s="425" t="s">
        <v>4</v>
      </c>
      <c r="J11" s="425" t="s">
        <v>82</v>
      </c>
      <c r="K11" s="425" t="s">
        <v>83</v>
      </c>
      <c r="L11" s="425" t="s">
        <v>84</v>
      </c>
      <c r="M11" s="479" t="s">
        <v>5</v>
      </c>
      <c r="N11" s="446" t="s">
        <v>20</v>
      </c>
      <c r="O11" s="449" t="s">
        <v>146</v>
      </c>
      <c r="P11" s="449" t="s">
        <v>70</v>
      </c>
      <c r="Q11" s="394" t="s">
        <v>21</v>
      </c>
      <c r="R11" s="397" t="s">
        <v>147</v>
      </c>
      <c r="S11" s="460" t="s">
        <v>42</v>
      </c>
      <c r="T11" s="457" t="s">
        <v>188</v>
      </c>
      <c r="U11" s="432" t="s">
        <v>47</v>
      </c>
      <c r="V11" s="432"/>
      <c r="W11" s="432"/>
      <c r="X11" s="432"/>
      <c r="Y11" s="432"/>
      <c r="Z11" s="432"/>
      <c r="AA11" s="432"/>
      <c r="AB11" s="432"/>
      <c r="AC11" s="432"/>
      <c r="AD11" s="468"/>
      <c r="AE11" s="465" t="s">
        <v>57</v>
      </c>
      <c r="AF11" s="385" t="s">
        <v>0</v>
      </c>
      <c r="AG11" s="419"/>
      <c r="AH11" s="419"/>
      <c r="AI11" s="419"/>
      <c r="AJ11" s="419"/>
      <c r="AK11" s="387"/>
      <c r="AL11" s="385" t="s">
        <v>53</v>
      </c>
      <c r="AM11" s="419"/>
      <c r="AN11" s="419"/>
      <c r="AO11" s="419"/>
      <c r="AP11" s="419"/>
      <c r="AQ11" s="387"/>
      <c r="AR11" s="462" t="s">
        <v>55</v>
      </c>
      <c r="AS11" s="463"/>
      <c r="AT11" s="464"/>
      <c r="AU11" s="462" t="s">
        <v>54</v>
      </c>
      <c r="AV11" s="463"/>
      <c r="AW11" s="464"/>
      <c r="AX11" s="462" t="s">
        <v>56</v>
      </c>
      <c r="AY11" s="463"/>
      <c r="AZ11" s="464"/>
      <c r="BA11" s="462" t="s">
        <v>59</v>
      </c>
      <c r="BB11" s="463"/>
      <c r="BC11" s="464"/>
      <c r="BD11" s="388" t="s">
        <v>61</v>
      </c>
      <c r="BE11" s="482"/>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row>
    <row r="12" spans="1:108" s="4" customFormat="1" ht="14.25" customHeight="1">
      <c r="A12" s="7"/>
      <c r="B12" s="438"/>
      <c r="C12" s="390"/>
      <c r="D12" s="396"/>
      <c r="E12" s="445"/>
      <c r="F12" s="390"/>
      <c r="G12" s="390"/>
      <c r="H12" s="390"/>
      <c r="I12" s="396"/>
      <c r="J12" s="396"/>
      <c r="K12" s="396"/>
      <c r="L12" s="396"/>
      <c r="M12" s="480"/>
      <c r="N12" s="475"/>
      <c r="O12" s="450"/>
      <c r="P12" s="450"/>
      <c r="Q12" s="390"/>
      <c r="R12" s="398"/>
      <c r="S12" s="467"/>
      <c r="T12" s="458"/>
      <c r="U12" s="426" t="s">
        <v>162</v>
      </c>
      <c r="V12" s="390" t="s">
        <v>43</v>
      </c>
      <c r="W12" s="390" t="s">
        <v>44</v>
      </c>
      <c r="X12" s="390" t="s">
        <v>45</v>
      </c>
      <c r="Y12" s="392" t="s">
        <v>46</v>
      </c>
      <c r="Z12" s="390" t="s">
        <v>48</v>
      </c>
      <c r="AA12" s="428" t="s">
        <v>49</v>
      </c>
      <c r="AB12" s="428" t="s">
        <v>163</v>
      </c>
      <c r="AC12" s="428" t="s">
        <v>50</v>
      </c>
      <c r="AD12" s="430" t="s">
        <v>51</v>
      </c>
      <c r="AE12" s="483"/>
      <c r="AF12" s="422" t="s">
        <v>52</v>
      </c>
      <c r="AG12" s="432"/>
      <c r="AH12" s="468"/>
      <c r="AI12" s="476" t="s">
        <v>8</v>
      </c>
      <c r="AJ12" s="477"/>
      <c r="AK12" s="478"/>
      <c r="AL12" s="422" t="s">
        <v>52</v>
      </c>
      <c r="AM12" s="432"/>
      <c r="AN12" s="468"/>
      <c r="AO12" s="476" t="s">
        <v>8</v>
      </c>
      <c r="AP12" s="477"/>
      <c r="AQ12" s="478"/>
      <c r="AR12" s="413" t="s">
        <v>85</v>
      </c>
      <c r="AS12" s="469" t="s">
        <v>86</v>
      </c>
      <c r="AT12" s="417" t="s">
        <v>87</v>
      </c>
      <c r="AU12" s="413" t="s">
        <v>85</v>
      </c>
      <c r="AV12" s="469" t="s">
        <v>86</v>
      </c>
      <c r="AW12" s="417" t="s">
        <v>87</v>
      </c>
      <c r="AX12" s="413" t="s">
        <v>85</v>
      </c>
      <c r="AY12" s="469" t="s">
        <v>86</v>
      </c>
      <c r="AZ12" s="417" t="s">
        <v>87</v>
      </c>
      <c r="BA12" s="413" t="s">
        <v>85</v>
      </c>
      <c r="BB12" s="469" t="s">
        <v>86</v>
      </c>
      <c r="BC12" s="417" t="s">
        <v>87</v>
      </c>
      <c r="BD12" s="389"/>
      <c r="BE12" s="482"/>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row>
    <row r="13" spans="1:108" s="4" customFormat="1" ht="14.65" customHeight="1" thickBot="1">
      <c r="A13" s="7"/>
      <c r="B13" s="439"/>
      <c r="C13" s="471"/>
      <c r="D13" s="440"/>
      <c r="E13" s="391"/>
      <c r="F13" s="471"/>
      <c r="G13" s="471"/>
      <c r="H13" s="471"/>
      <c r="I13" s="440"/>
      <c r="J13" s="440"/>
      <c r="K13" s="440"/>
      <c r="L13" s="440"/>
      <c r="M13" s="481"/>
      <c r="N13" s="37" t="s">
        <v>2</v>
      </c>
      <c r="O13" s="36" t="s">
        <v>3</v>
      </c>
      <c r="P13" s="472"/>
      <c r="Q13" s="36" t="s">
        <v>88</v>
      </c>
      <c r="R13" s="159" t="s">
        <v>148</v>
      </c>
      <c r="S13" s="232" t="s">
        <v>2</v>
      </c>
      <c r="T13" s="459"/>
      <c r="U13" s="427"/>
      <c r="V13" s="391"/>
      <c r="W13" s="391"/>
      <c r="X13" s="391"/>
      <c r="Y13" s="393"/>
      <c r="Z13" s="391"/>
      <c r="AA13" s="429"/>
      <c r="AB13" s="429"/>
      <c r="AC13" s="429"/>
      <c r="AD13" s="431"/>
      <c r="AE13" s="38" t="s">
        <v>89</v>
      </c>
      <c r="AF13" s="104" t="s">
        <v>90</v>
      </c>
      <c r="AG13" s="169" t="s">
        <v>91</v>
      </c>
      <c r="AH13" s="103" t="s">
        <v>92</v>
      </c>
      <c r="AI13" s="104" t="s">
        <v>90</v>
      </c>
      <c r="AJ13" s="169" t="s">
        <v>91</v>
      </c>
      <c r="AK13" s="103" t="s">
        <v>92</v>
      </c>
      <c r="AL13" s="104" t="s">
        <v>90</v>
      </c>
      <c r="AM13" s="169" t="s">
        <v>91</v>
      </c>
      <c r="AN13" s="103" t="s">
        <v>92</v>
      </c>
      <c r="AO13" s="104" t="s">
        <v>90</v>
      </c>
      <c r="AP13" s="169" t="s">
        <v>91</v>
      </c>
      <c r="AQ13" s="103" t="s">
        <v>92</v>
      </c>
      <c r="AR13" s="414"/>
      <c r="AS13" s="470"/>
      <c r="AT13" s="418"/>
      <c r="AU13" s="414"/>
      <c r="AV13" s="470"/>
      <c r="AW13" s="418"/>
      <c r="AX13" s="414"/>
      <c r="AY13" s="470"/>
      <c r="AZ13" s="418"/>
      <c r="BA13" s="414"/>
      <c r="BB13" s="470"/>
      <c r="BC13" s="418"/>
      <c r="BD13" s="36" t="s">
        <v>88</v>
      </c>
      <c r="BE13" s="41" t="s">
        <v>93</v>
      </c>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row>
    <row r="14" spans="1:108" s="4" customFormat="1" ht="14.25" customHeight="1">
      <c r="A14" s="7"/>
      <c r="B14" s="252"/>
      <c r="C14" s="253"/>
      <c r="D14" s="253"/>
      <c r="E14" s="253"/>
      <c r="F14" s="253"/>
      <c r="G14" s="253"/>
      <c r="H14" s="253"/>
      <c r="I14" s="253"/>
      <c r="J14" s="253"/>
      <c r="K14" s="253"/>
      <c r="L14" s="253"/>
      <c r="M14" s="254">
        <f t="shared" ref="M14:M23" si="0">SUM(I14:L14)</f>
        <v>0</v>
      </c>
      <c r="N14" s="255"/>
      <c r="O14" s="253"/>
      <c r="P14" s="253"/>
      <c r="Q14" s="253"/>
      <c r="R14" s="256" t="e">
        <f>O14/Q14</f>
        <v>#DIV/0!</v>
      </c>
      <c r="S14" s="257">
        <f>SUM(U14:AD14)</f>
        <v>0</v>
      </c>
      <c r="T14" s="258"/>
      <c r="U14" s="259"/>
      <c r="V14" s="253"/>
      <c r="W14" s="253"/>
      <c r="X14" s="253"/>
      <c r="Y14" s="253"/>
      <c r="Z14" s="253"/>
      <c r="AA14" s="253"/>
      <c r="AB14" s="260"/>
      <c r="AC14" s="260"/>
      <c r="AD14" s="261"/>
      <c r="AE14" s="262">
        <f t="shared" ref="AE14:AE23" si="1">AF14+AI14+AL14+AO14+AR14+AU14+AX14+BA14</f>
        <v>0</v>
      </c>
      <c r="AF14" s="261"/>
      <c r="AG14" s="274"/>
      <c r="AH14" s="259"/>
      <c r="AI14" s="261"/>
      <c r="AJ14" s="274"/>
      <c r="AK14" s="274"/>
      <c r="AL14" s="261"/>
      <c r="AM14" s="274"/>
      <c r="AN14" s="274"/>
      <c r="AO14" s="261"/>
      <c r="AP14" s="274"/>
      <c r="AQ14" s="259"/>
      <c r="AR14" s="261"/>
      <c r="AS14" s="274"/>
      <c r="AT14" s="259"/>
      <c r="AU14" s="261"/>
      <c r="AV14" s="274"/>
      <c r="AW14" s="259"/>
      <c r="AX14" s="261"/>
      <c r="AY14" s="274"/>
      <c r="AZ14" s="259"/>
      <c r="BA14" s="261"/>
      <c r="BB14" s="274"/>
      <c r="BC14" s="259"/>
      <c r="BD14" s="253"/>
      <c r="BE14" s="264">
        <f t="shared" ref="BE14:BE23" si="2">S14+AE14+BD14</f>
        <v>0</v>
      </c>
      <c r="BF14" s="7"/>
      <c r="BG14" s="336" t="s">
        <v>202</v>
      </c>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row>
    <row r="15" spans="1:108" s="4" customFormat="1" ht="13.9" customHeight="1">
      <c r="A15" s="7"/>
      <c r="B15" s="30"/>
      <c r="C15" s="6"/>
      <c r="D15" s="6"/>
      <c r="E15" s="6"/>
      <c r="F15" s="6"/>
      <c r="G15" s="6"/>
      <c r="H15" s="6"/>
      <c r="I15" s="6"/>
      <c r="J15" s="6"/>
      <c r="K15" s="6"/>
      <c r="L15" s="6"/>
      <c r="M15" s="137">
        <f t="shared" si="0"/>
        <v>0</v>
      </c>
      <c r="N15" s="24"/>
      <c r="O15" s="6"/>
      <c r="P15" s="6"/>
      <c r="Q15" s="6"/>
      <c r="R15" s="161" t="e">
        <f t="shared" ref="R15:R23" si="3">O15/Q15</f>
        <v>#DIV/0!</v>
      </c>
      <c r="S15" s="234">
        <f t="shared" ref="S15:S23" si="4">SUM(U15:AD15)</f>
        <v>0</v>
      </c>
      <c r="T15" s="241"/>
      <c r="U15" s="106"/>
      <c r="V15" s="6"/>
      <c r="W15" s="6"/>
      <c r="X15" s="6"/>
      <c r="Y15" s="6"/>
      <c r="Z15" s="6"/>
      <c r="AA15" s="6"/>
      <c r="AB15" s="9"/>
      <c r="AC15" s="9"/>
      <c r="AD15" s="25"/>
      <c r="AE15" s="138">
        <f t="shared" si="1"/>
        <v>0</v>
      </c>
      <c r="AF15" s="25"/>
      <c r="AG15" s="166"/>
      <c r="AH15" s="105"/>
      <c r="AI15" s="25"/>
      <c r="AJ15" s="166"/>
      <c r="AK15" s="166"/>
      <c r="AL15" s="25"/>
      <c r="AM15" s="166"/>
      <c r="AN15" s="166"/>
      <c r="AO15" s="25"/>
      <c r="AP15" s="166"/>
      <c r="AQ15" s="105"/>
      <c r="AR15" s="25"/>
      <c r="AS15" s="166"/>
      <c r="AT15" s="105"/>
      <c r="AU15" s="25"/>
      <c r="AV15" s="166"/>
      <c r="AW15" s="105"/>
      <c r="AX15" s="25"/>
      <c r="AY15" s="166"/>
      <c r="AZ15" s="105"/>
      <c r="BA15" s="25"/>
      <c r="BB15" s="166"/>
      <c r="BC15" s="105"/>
      <c r="BD15" s="6"/>
      <c r="BE15" s="140">
        <f t="shared" si="2"/>
        <v>0</v>
      </c>
      <c r="BF15" s="7"/>
      <c r="BG15" s="336"/>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row>
    <row r="16" spans="1:108" s="4" customFormat="1" ht="14.65" customHeight="1">
      <c r="A16" s="7"/>
      <c r="B16" s="30"/>
      <c r="C16" s="6"/>
      <c r="D16" s="6"/>
      <c r="E16" s="6"/>
      <c r="F16" s="6"/>
      <c r="G16" s="6"/>
      <c r="H16" s="6"/>
      <c r="I16" s="123"/>
      <c r="J16" s="6"/>
      <c r="K16" s="6"/>
      <c r="L16" s="6"/>
      <c r="M16" s="137">
        <f t="shared" si="0"/>
        <v>0</v>
      </c>
      <c r="N16" s="24"/>
      <c r="O16" s="6"/>
      <c r="P16" s="6"/>
      <c r="Q16" s="6"/>
      <c r="R16" s="161" t="e">
        <f t="shared" si="3"/>
        <v>#DIV/0!</v>
      </c>
      <c r="S16" s="234">
        <f t="shared" si="4"/>
        <v>0</v>
      </c>
      <c r="T16" s="241"/>
      <c r="U16" s="106"/>
      <c r="V16" s="6"/>
      <c r="W16" s="6"/>
      <c r="X16" s="6"/>
      <c r="Y16" s="6"/>
      <c r="Z16" s="6"/>
      <c r="AA16" s="6"/>
      <c r="AB16" s="9"/>
      <c r="AC16" s="9"/>
      <c r="AD16" s="25"/>
      <c r="AE16" s="138">
        <f t="shared" si="1"/>
        <v>0</v>
      </c>
      <c r="AF16" s="25"/>
      <c r="AG16" s="166"/>
      <c r="AH16" s="105"/>
      <c r="AI16" s="25"/>
      <c r="AJ16" s="166"/>
      <c r="AK16" s="166"/>
      <c r="AL16" s="25"/>
      <c r="AM16" s="166"/>
      <c r="AN16" s="166"/>
      <c r="AO16" s="25"/>
      <c r="AP16" s="166"/>
      <c r="AQ16" s="105"/>
      <c r="AR16" s="25"/>
      <c r="AS16" s="166"/>
      <c r="AT16" s="105"/>
      <c r="AU16" s="25"/>
      <c r="AV16" s="166"/>
      <c r="AW16" s="105"/>
      <c r="AX16" s="25"/>
      <c r="AY16" s="166"/>
      <c r="AZ16" s="105"/>
      <c r="BA16" s="25"/>
      <c r="BB16" s="166"/>
      <c r="BC16" s="105"/>
      <c r="BD16" s="6"/>
      <c r="BE16" s="140">
        <f t="shared" si="2"/>
        <v>0</v>
      </c>
      <c r="BF16" s="7"/>
      <c r="BG16" s="336"/>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row>
    <row r="17" spans="1:108" s="4" customFormat="1" ht="14.65" customHeight="1">
      <c r="A17" s="7"/>
      <c r="B17" s="30"/>
      <c r="C17" s="6"/>
      <c r="D17" s="6"/>
      <c r="E17" s="6"/>
      <c r="F17" s="6"/>
      <c r="G17" s="6"/>
      <c r="H17" s="6"/>
      <c r="I17" s="123"/>
      <c r="J17" s="6"/>
      <c r="K17" s="6"/>
      <c r="L17" s="6"/>
      <c r="M17" s="137">
        <f t="shared" si="0"/>
        <v>0</v>
      </c>
      <c r="N17" s="24"/>
      <c r="O17" s="6"/>
      <c r="P17" s="6"/>
      <c r="Q17" s="6"/>
      <c r="R17" s="161" t="e">
        <f t="shared" si="3"/>
        <v>#DIV/0!</v>
      </c>
      <c r="S17" s="234">
        <f t="shared" si="4"/>
        <v>0</v>
      </c>
      <c r="T17" s="241"/>
      <c r="U17" s="106"/>
      <c r="V17" s="6"/>
      <c r="W17" s="6"/>
      <c r="X17" s="6"/>
      <c r="Y17" s="6"/>
      <c r="Z17" s="6"/>
      <c r="AA17" s="6"/>
      <c r="AB17" s="9"/>
      <c r="AC17" s="9"/>
      <c r="AD17" s="25"/>
      <c r="AE17" s="138">
        <f t="shared" si="1"/>
        <v>0</v>
      </c>
      <c r="AF17" s="25"/>
      <c r="AG17" s="166"/>
      <c r="AH17" s="105"/>
      <c r="AI17" s="25"/>
      <c r="AJ17" s="166"/>
      <c r="AK17" s="166"/>
      <c r="AL17" s="25"/>
      <c r="AM17" s="166"/>
      <c r="AN17" s="166"/>
      <c r="AO17" s="25"/>
      <c r="AP17" s="166"/>
      <c r="AQ17" s="105"/>
      <c r="AR17" s="25"/>
      <c r="AS17" s="166"/>
      <c r="AT17" s="105"/>
      <c r="AU17" s="25"/>
      <c r="AV17" s="166"/>
      <c r="AW17" s="105"/>
      <c r="AX17" s="25"/>
      <c r="AY17" s="166"/>
      <c r="AZ17" s="105"/>
      <c r="BA17" s="25"/>
      <c r="BB17" s="166"/>
      <c r="BC17" s="105"/>
      <c r="BD17" s="6"/>
      <c r="BE17" s="140">
        <f t="shared" si="2"/>
        <v>0</v>
      </c>
      <c r="BF17" s="7"/>
      <c r="BG17" s="336"/>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row>
    <row r="18" spans="1:108" s="4" customFormat="1" ht="14.65" customHeight="1">
      <c r="A18" s="7"/>
      <c r="B18" s="30"/>
      <c r="C18" s="6"/>
      <c r="D18" s="6"/>
      <c r="E18" s="6"/>
      <c r="F18" s="6"/>
      <c r="G18" s="6"/>
      <c r="H18" s="6"/>
      <c r="I18" s="6"/>
      <c r="J18" s="6"/>
      <c r="K18" s="6"/>
      <c r="L18" s="6"/>
      <c r="M18" s="137">
        <f t="shared" si="0"/>
        <v>0</v>
      </c>
      <c r="N18" s="24"/>
      <c r="O18" s="6"/>
      <c r="P18" s="6"/>
      <c r="Q18" s="6"/>
      <c r="R18" s="161" t="e">
        <f t="shared" si="3"/>
        <v>#DIV/0!</v>
      </c>
      <c r="S18" s="234">
        <f t="shared" si="4"/>
        <v>0</v>
      </c>
      <c r="T18" s="241"/>
      <c r="U18" s="106"/>
      <c r="V18" s="6"/>
      <c r="W18" s="6"/>
      <c r="X18" s="6"/>
      <c r="Y18" s="6"/>
      <c r="Z18" s="6"/>
      <c r="AA18" s="6"/>
      <c r="AB18" s="9"/>
      <c r="AC18" s="9"/>
      <c r="AD18" s="25"/>
      <c r="AE18" s="138">
        <f t="shared" si="1"/>
        <v>0</v>
      </c>
      <c r="AF18" s="25"/>
      <c r="AG18" s="166"/>
      <c r="AH18" s="105"/>
      <c r="AI18" s="25"/>
      <c r="AJ18" s="166"/>
      <c r="AK18" s="166"/>
      <c r="AL18" s="25"/>
      <c r="AM18" s="166"/>
      <c r="AN18" s="166"/>
      <c r="AO18" s="25"/>
      <c r="AP18" s="166"/>
      <c r="AQ18" s="105"/>
      <c r="AR18" s="25"/>
      <c r="AS18" s="166"/>
      <c r="AT18" s="105"/>
      <c r="AU18" s="25"/>
      <c r="AV18" s="166"/>
      <c r="AW18" s="105"/>
      <c r="AX18" s="25"/>
      <c r="AY18" s="166"/>
      <c r="AZ18" s="105"/>
      <c r="BA18" s="25"/>
      <c r="BB18" s="166"/>
      <c r="BC18" s="105"/>
      <c r="BD18" s="6"/>
      <c r="BE18" s="140">
        <f t="shared" si="2"/>
        <v>0</v>
      </c>
      <c r="BF18" s="7"/>
      <c r="BG18" s="336"/>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row>
    <row r="19" spans="1:108" s="4" customFormat="1" ht="14.65" customHeight="1">
      <c r="A19" s="7"/>
      <c r="B19" s="30"/>
      <c r="C19" s="6"/>
      <c r="D19" s="6"/>
      <c r="E19" s="6"/>
      <c r="F19" s="6"/>
      <c r="G19" s="6"/>
      <c r="H19" s="6"/>
      <c r="I19" s="6"/>
      <c r="J19" s="6"/>
      <c r="K19" s="6"/>
      <c r="L19" s="6"/>
      <c r="M19" s="137">
        <f t="shared" si="0"/>
        <v>0</v>
      </c>
      <c r="N19" s="24"/>
      <c r="O19" s="6"/>
      <c r="P19" s="6"/>
      <c r="Q19" s="6"/>
      <c r="R19" s="161" t="e">
        <f t="shared" si="3"/>
        <v>#DIV/0!</v>
      </c>
      <c r="S19" s="234">
        <f t="shared" si="4"/>
        <v>0</v>
      </c>
      <c r="T19" s="241"/>
      <c r="U19" s="106"/>
      <c r="V19" s="6"/>
      <c r="W19" s="6"/>
      <c r="X19" s="6"/>
      <c r="Y19" s="6"/>
      <c r="Z19" s="6"/>
      <c r="AA19" s="6"/>
      <c r="AB19" s="9"/>
      <c r="AC19" s="9"/>
      <c r="AD19" s="25"/>
      <c r="AE19" s="138">
        <f t="shared" si="1"/>
        <v>0</v>
      </c>
      <c r="AF19" s="25"/>
      <c r="AG19" s="166"/>
      <c r="AH19" s="105"/>
      <c r="AI19" s="25"/>
      <c r="AJ19" s="166"/>
      <c r="AK19" s="166"/>
      <c r="AL19" s="25"/>
      <c r="AM19" s="166"/>
      <c r="AN19" s="166"/>
      <c r="AO19" s="25"/>
      <c r="AP19" s="166"/>
      <c r="AQ19" s="105"/>
      <c r="AR19" s="25"/>
      <c r="AS19" s="166"/>
      <c r="AT19" s="105"/>
      <c r="AU19" s="25"/>
      <c r="AV19" s="166"/>
      <c r="AW19" s="105"/>
      <c r="AX19" s="25"/>
      <c r="AY19" s="166"/>
      <c r="AZ19" s="105"/>
      <c r="BA19" s="25"/>
      <c r="BB19" s="166"/>
      <c r="BC19" s="105"/>
      <c r="BD19" s="6"/>
      <c r="BE19" s="140">
        <f t="shared" si="2"/>
        <v>0</v>
      </c>
      <c r="BF19" s="7"/>
      <c r="BG19" s="336"/>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row>
    <row r="20" spans="1:108" s="4" customFormat="1" ht="14.65" customHeight="1">
      <c r="A20" s="7"/>
      <c r="B20" s="30"/>
      <c r="C20" s="6"/>
      <c r="D20" s="6"/>
      <c r="E20" s="6"/>
      <c r="F20" s="6"/>
      <c r="G20" s="6"/>
      <c r="H20" s="6"/>
      <c r="I20" s="6"/>
      <c r="J20" s="6"/>
      <c r="K20" s="6"/>
      <c r="L20" s="6"/>
      <c r="M20" s="137">
        <f t="shared" si="0"/>
        <v>0</v>
      </c>
      <c r="N20" s="24"/>
      <c r="O20" s="6"/>
      <c r="P20" s="6"/>
      <c r="Q20" s="6"/>
      <c r="R20" s="161" t="e">
        <f t="shared" si="3"/>
        <v>#DIV/0!</v>
      </c>
      <c r="S20" s="234">
        <f t="shared" si="4"/>
        <v>0</v>
      </c>
      <c r="T20" s="241"/>
      <c r="U20" s="106"/>
      <c r="V20" s="6"/>
      <c r="W20" s="6"/>
      <c r="X20" s="6"/>
      <c r="Y20" s="6"/>
      <c r="Z20" s="6"/>
      <c r="AA20" s="6"/>
      <c r="AB20" s="9"/>
      <c r="AC20" s="9"/>
      <c r="AD20" s="25"/>
      <c r="AE20" s="138">
        <f t="shared" si="1"/>
        <v>0</v>
      </c>
      <c r="AF20" s="25"/>
      <c r="AG20" s="166"/>
      <c r="AH20" s="105"/>
      <c r="AI20" s="25"/>
      <c r="AJ20" s="166"/>
      <c r="AK20" s="166"/>
      <c r="AL20" s="25"/>
      <c r="AM20" s="166"/>
      <c r="AN20" s="166"/>
      <c r="AO20" s="25"/>
      <c r="AP20" s="166"/>
      <c r="AQ20" s="105"/>
      <c r="AR20" s="25"/>
      <c r="AS20" s="166"/>
      <c r="AT20" s="105"/>
      <c r="AU20" s="25"/>
      <c r="AV20" s="166"/>
      <c r="AW20" s="105"/>
      <c r="AX20" s="25"/>
      <c r="AY20" s="166"/>
      <c r="AZ20" s="105"/>
      <c r="BA20" s="25"/>
      <c r="BB20" s="166"/>
      <c r="BC20" s="105"/>
      <c r="BD20" s="6"/>
      <c r="BE20" s="140">
        <f t="shared" si="2"/>
        <v>0</v>
      </c>
      <c r="BF20" s="7"/>
      <c r="BG20" s="336"/>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row>
    <row r="21" spans="1:108" s="4" customFormat="1" ht="14.65" customHeight="1">
      <c r="A21" s="7"/>
      <c r="B21" s="30"/>
      <c r="C21" s="3"/>
      <c r="D21" s="6"/>
      <c r="E21" s="6"/>
      <c r="F21" s="6"/>
      <c r="G21" s="6"/>
      <c r="H21" s="6"/>
      <c r="I21" s="6"/>
      <c r="J21" s="6"/>
      <c r="K21" s="6"/>
      <c r="L21" s="6"/>
      <c r="M21" s="137">
        <f t="shared" si="0"/>
        <v>0</v>
      </c>
      <c r="N21" s="24"/>
      <c r="O21" s="6"/>
      <c r="P21" s="6"/>
      <c r="Q21" s="6"/>
      <c r="R21" s="161" t="e">
        <f t="shared" si="3"/>
        <v>#DIV/0!</v>
      </c>
      <c r="S21" s="234">
        <f t="shared" si="4"/>
        <v>0</v>
      </c>
      <c r="T21" s="241"/>
      <c r="U21" s="106"/>
      <c r="V21" s="6"/>
      <c r="W21" s="6"/>
      <c r="X21" s="6"/>
      <c r="Y21" s="6"/>
      <c r="Z21" s="6"/>
      <c r="AA21" s="6"/>
      <c r="AB21" s="9"/>
      <c r="AC21" s="9"/>
      <c r="AD21" s="25"/>
      <c r="AE21" s="138">
        <f t="shared" si="1"/>
        <v>0</v>
      </c>
      <c r="AF21" s="25"/>
      <c r="AG21" s="166"/>
      <c r="AH21" s="105"/>
      <c r="AI21" s="25"/>
      <c r="AJ21" s="166"/>
      <c r="AK21" s="166"/>
      <c r="AL21" s="25"/>
      <c r="AM21" s="166"/>
      <c r="AN21" s="166"/>
      <c r="AO21" s="25"/>
      <c r="AP21" s="166"/>
      <c r="AQ21" s="105"/>
      <c r="AR21" s="25"/>
      <c r="AS21" s="166"/>
      <c r="AT21" s="105"/>
      <c r="AU21" s="25"/>
      <c r="AV21" s="166"/>
      <c r="AW21" s="105"/>
      <c r="AX21" s="25"/>
      <c r="AY21" s="166"/>
      <c r="AZ21" s="105"/>
      <c r="BA21" s="25"/>
      <c r="BB21" s="166"/>
      <c r="BC21" s="105"/>
      <c r="BD21" s="6"/>
      <c r="BE21" s="140">
        <f t="shared" si="2"/>
        <v>0</v>
      </c>
      <c r="BF21" s="7"/>
      <c r="BG21" s="336"/>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row>
    <row r="22" spans="1:108" s="4" customFormat="1" ht="14.65" customHeight="1">
      <c r="A22" s="7"/>
      <c r="B22" s="30"/>
      <c r="C22" s="3"/>
      <c r="D22" s="6"/>
      <c r="E22" s="6"/>
      <c r="F22" s="6"/>
      <c r="G22" s="6"/>
      <c r="H22" s="6"/>
      <c r="I22" s="6"/>
      <c r="J22" s="6"/>
      <c r="K22" s="6"/>
      <c r="L22" s="6"/>
      <c r="M22" s="137">
        <f t="shared" si="0"/>
        <v>0</v>
      </c>
      <c r="N22" s="24"/>
      <c r="O22" s="6"/>
      <c r="P22" s="6"/>
      <c r="Q22" s="6"/>
      <c r="R22" s="161" t="e">
        <f t="shared" si="3"/>
        <v>#DIV/0!</v>
      </c>
      <c r="S22" s="234">
        <f t="shared" si="4"/>
        <v>0</v>
      </c>
      <c r="T22" s="241"/>
      <c r="U22" s="106"/>
      <c r="V22" s="6"/>
      <c r="W22" s="6"/>
      <c r="X22" s="6"/>
      <c r="Y22" s="6"/>
      <c r="Z22" s="6"/>
      <c r="AA22" s="6"/>
      <c r="AB22" s="9"/>
      <c r="AC22" s="9"/>
      <c r="AD22" s="25"/>
      <c r="AE22" s="138">
        <f t="shared" si="1"/>
        <v>0</v>
      </c>
      <c r="AF22" s="25"/>
      <c r="AG22" s="166"/>
      <c r="AH22" s="105"/>
      <c r="AI22" s="25"/>
      <c r="AJ22" s="166"/>
      <c r="AK22" s="166"/>
      <c r="AL22" s="25"/>
      <c r="AM22" s="166"/>
      <c r="AN22" s="166"/>
      <c r="AO22" s="25"/>
      <c r="AP22" s="166"/>
      <c r="AQ22" s="105"/>
      <c r="AR22" s="25"/>
      <c r="AS22" s="166"/>
      <c r="AT22" s="105"/>
      <c r="AU22" s="25"/>
      <c r="AV22" s="166"/>
      <c r="AW22" s="105"/>
      <c r="AX22" s="25"/>
      <c r="AY22" s="166"/>
      <c r="AZ22" s="105"/>
      <c r="BA22" s="25"/>
      <c r="BB22" s="166"/>
      <c r="BC22" s="105"/>
      <c r="BD22" s="6"/>
      <c r="BE22" s="140">
        <f t="shared" si="2"/>
        <v>0</v>
      </c>
      <c r="BF22" s="7"/>
      <c r="BG22" s="336"/>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row>
    <row r="23" spans="1:108" s="4" customFormat="1" ht="14.65" customHeight="1" thickBot="1">
      <c r="A23" s="7"/>
      <c r="B23" s="275"/>
      <c r="C23" s="276"/>
      <c r="D23" s="276"/>
      <c r="E23" s="276"/>
      <c r="F23" s="276"/>
      <c r="G23" s="276"/>
      <c r="H23" s="276"/>
      <c r="I23" s="276"/>
      <c r="J23" s="276"/>
      <c r="K23" s="276"/>
      <c r="L23" s="276"/>
      <c r="M23" s="317">
        <f t="shared" si="0"/>
        <v>0</v>
      </c>
      <c r="N23" s="277"/>
      <c r="O23" s="276"/>
      <c r="P23" s="276"/>
      <c r="Q23" s="276"/>
      <c r="R23" s="278" t="e">
        <f t="shared" si="3"/>
        <v>#DIV/0!</v>
      </c>
      <c r="S23" s="319">
        <f t="shared" si="4"/>
        <v>0</v>
      </c>
      <c r="T23" s="279"/>
      <c r="U23" s="280"/>
      <c r="V23" s="276"/>
      <c r="W23" s="276"/>
      <c r="X23" s="276"/>
      <c r="Y23" s="276"/>
      <c r="Z23" s="276"/>
      <c r="AA23" s="276"/>
      <c r="AB23" s="281"/>
      <c r="AC23" s="281"/>
      <c r="AD23" s="282"/>
      <c r="AE23" s="321">
        <f t="shared" si="1"/>
        <v>0</v>
      </c>
      <c r="AF23" s="282"/>
      <c r="AG23" s="274"/>
      <c r="AH23" s="259"/>
      <c r="AI23" s="282"/>
      <c r="AJ23" s="274"/>
      <c r="AK23" s="274"/>
      <c r="AL23" s="282"/>
      <c r="AM23" s="274"/>
      <c r="AN23" s="274"/>
      <c r="AO23" s="282"/>
      <c r="AP23" s="274"/>
      <c r="AQ23" s="259"/>
      <c r="AR23" s="282"/>
      <c r="AS23" s="274"/>
      <c r="AT23" s="259"/>
      <c r="AU23" s="282"/>
      <c r="AV23" s="274"/>
      <c r="AW23" s="259"/>
      <c r="AX23" s="282"/>
      <c r="AY23" s="274"/>
      <c r="AZ23" s="259"/>
      <c r="BA23" s="282"/>
      <c r="BB23" s="274"/>
      <c r="BC23" s="259"/>
      <c r="BD23" s="276"/>
      <c r="BE23" s="322">
        <f t="shared" si="2"/>
        <v>0</v>
      </c>
      <c r="BF23" s="7"/>
      <c r="BG23" s="336" t="s">
        <v>202</v>
      </c>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row>
    <row r="24" spans="1:108" s="135" customFormat="1" ht="14.65" customHeight="1" thickTop="1" thickBot="1">
      <c r="A24" s="124"/>
      <c r="B24" s="125"/>
      <c r="C24" s="126"/>
      <c r="D24" s="127" t="s">
        <v>5</v>
      </c>
      <c r="E24" s="127"/>
      <c r="F24" s="127">
        <f>COUNTA(F14:F23)</f>
        <v>0</v>
      </c>
      <c r="G24" s="127"/>
      <c r="H24" s="127">
        <f t="shared" ref="H24:Q24" si="5">SUM(H14:H23)</f>
        <v>0</v>
      </c>
      <c r="I24" s="127">
        <f t="shared" si="5"/>
        <v>0</v>
      </c>
      <c r="J24" s="127">
        <f t="shared" si="5"/>
        <v>0</v>
      </c>
      <c r="K24" s="127">
        <f t="shared" si="5"/>
        <v>0</v>
      </c>
      <c r="L24" s="128">
        <f t="shared" si="5"/>
        <v>0</v>
      </c>
      <c r="M24" s="325">
        <f>SUM(M14:M23)</f>
        <v>0</v>
      </c>
      <c r="N24" s="141">
        <f t="shared" si="5"/>
        <v>0</v>
      </c>
      <c r="O24" s="127">
        <f t="shared" si="5"/>
        <v>0</v>
      </c>
      <c r="P24" s="127">
        <f t="shared" si="5"/>
        <v>0</v>
      </c>
      <c r="Q24" s="127">
        <f t="shared" si="5"/>
        <v>0</v>
      </c>
      <c r="R24" s="130"/>
      <c r="S24" s="328">
        <f>SUM(S14:S23)</f>
        <v>0</v>
      </c>
      <c r="T24" s="318">
        <f>SUM(T14:T23)</f>
        <v>0</v>
      </c>
      <c r="U24" s="141">
        <f t="shared" ref="U24:AT24" si="6">SUM(U14:U23)</f>
        <v>0</v>
      </c>
      <c r="V24" s="127">
        <f t="shared" si="6"/>
        <v>0</v>
      </c>
      <c r="W24" s="127">
        <f t="shared" si="6"/>
        <v>0</v>
      </c>
      <c r="X24" s="127">
        <f t="shared" si="6"/>
        <v>0</v>
      </c>
      <c r="Y24" s="127">
        <f t="shared" si="6"/>
        <v>0</v>
      </c>
      <c r="Z24" s="127">
        <f t="shared" si="6"/>
        <v>0</v>
      </c>
      <c r="AA24" s="127">
        <f t="shared" si="6"/>
        <v>0</v>
      </c>
      <c r="AB24" s="131">
        <f t="shared" si="6"/>
        <v>0</v>
      </c>
      <c r="AC24" s="131">
        <f t="shared" si="6"/>
        <v>0</v>
      </c>
      <c r="AD24" s="128">
        <f t="shared" si="6"/>
        <v>0</v>
      </c>
      <c r="AE24" s="325">
        <f>SUM(AE14:AE23)</f>
        <v>0</v>
      </c>
      <c r="AF24" s="320">
        <f t="shared" si="6"/>
        <v>0</v>
      </c>
      <c r="AG24" s="168">
        <f t="shared" si="6"/>
        <v>0</v>
      </c>
      <c r="AH24" s="141">
        <f t="shared" si="6"/>
        <v>0</v>
      </c>
      <c r="AI24" s="128">
        <f t="shared" si="6"/>
        <v>0</v>
      </c>
      <c r="AJ24" s="168">
        <f t="shared" si="6"/>
        <v>0</v>
      </c>
      <c r="AK24" s="141">
        <f t="shared" si="6"/>
        <v>0</v>
      </c>
      <c r="AL24" s="128">
        <f t="shared" si="6"/>
        <v>0</v>
      </c>
      <c r="AM24" s="168">
        <f t="shared" si="6"/>
        <v>0</v>
      </c>
      <c r="AN24" s="141">
        <f t="shared" si="6"/>
        <v>0</v>
      </c>
      <c r="AO24" s="128">
        <f t="shared" si="6"/>
        <v>0</v>
      </c>
      <c r="AP24" s="168">
        <f t="shared" si="6"/>
        <v>0</v>
      </c>
      <c r="AQ24" s="141">
        <f t="shared" si="6"/>
        <v>0</v>
      </c>
      <c r="AR24" s="128">
        <f t="shared" si="6"/>
        <v>0</v>
      </c>
      <c r="AS24" s="168">
        <f t="shared" si="6"/>
        <v>0</v>
      </c>
      <c r="AT24" s="141">
        <f t="shared" si="6"/>
        <v>0</v>
      </c>
      <c r="AU24" s="128">
        <f t="shared" ref="AU24:BD24" si="7">SUM(AU14:AU23)</f>
        <v>0</v>
      </c>
      <c r="AV24" s="168">
        <f t="shared" si="7"/>
        <v>0</v>
      </c>
      <c r="AW24" s="141">
        <f t="shared" si="7"/>
        <v>0</v>
      </c>
      <c r="AX24" s="128">
        <f t="shared" si="7"/>
        <v>0</v>
      </c>
      <c r="AY24" s="168">
        <f t="shared" si="7"/>
        <v>0</v>
      </c>
      <c r="AZ24" s="141">
        <f t="shared" si="7"/>
        <v>0</v>
      </c>
      <c r="BA24" s="128">
        <f t="shared" si="7"/>
        <v>0</v>
      </c>
      <c r="BB24" s="168">
        <f t="shared" si="7"/>
        <v>0</v>
      </c>
      <c r="BC24" s="141">
        <f t="shared" si="7"/>
        <v>0</v>
      </c>
      <c r="BD24" s="128">
        <f t="shared" si="7"/>
        <v>0</v>
      </c>
      <c r="BE24" s="332">
        <f>S24+AE24+BD24</f>
        <v>0</v>
      </c>
      <c r="BF24" s="124"/>
      <c r="BG24" s="336"/>
      <c r="BH24" s="124"/>
      <c r="BI24" s="124"/>
      <c r="BJ24" s="124"/>
      <c r="BK24" s="124"/>
      <c r="BL24" s="124"/>
      <c r="BM24" s="124"/>
      <c r="BN24" s="124"/>
      <c r="BO24" s="124"/>
      <c r="BP24" s="124"/>
      <c r="BQ24" s="124"/>
      <c r="BR24" s="124"/>
      <c r="BS24" s="124"/>
      <c r="BT24" s="124"/>
      <c r="BU24" s="124"/>
      <c r="BV24" s="124"/>
      <c r="BW24" s="124"/>
      <c r="BX24" s="124"/>
      <c r="BY24" s="124"/>
      <c r="BZ24" s="124"/>
      <c r="CA24" s="124"/>
      <c r="CB24" s="124"/>
      <c r="CC24" s="124"/>
      <c r="CD24" s="124"/>
      <c r="CE24" s="124"/>
      <c r="CF24" s="124"/>
      <c r="CG24" s="124"/>
      <c r="CH24" s="124"/>
      <c r="CI24" s="124"/>
      <c r="CJ24" s="124"/>
      <c r="CK24" s="124"/>
      <c r="CL24" s="124"/>
      <c r="CM24" s="124"/>
      <c r="CN24" s="124"/>
      <c r="CO24" s="124"/>
      <c r="CP24" s="124"/>
      <c r="CQ24" s="124"/>
      <c r="CR24" s="124"/>
      <c r="CS24" s="124"/>
      <c r="CT24" s="124"/>
      <c r="CU24" s="124"/>
      <c r="CV24" s="124"/>
      <c r="CW24" s="124"/>
      <c r="CX24" s="124"/>
      <c r="CY24" s="124"/>
      <c r="CZ24" s="124"/>
      <c r="DA24" s="124"/>
      <c r="DB24" s="124"/>
      <c r="DC24" s="124"/>
      <c r="DD24" s="124"/>
    </row>
    <row r="25" spans="1:108" s="135" customFormat="1" ht="14.65" customHeight="1">
      <c r="A25" s="124"/>
      <c r="B25" s="200"/>
      <c r="C25" s="200"/>
      <c r="D25" s="201"/>
      <c r="E25" s="201"/>
      <c r="F25" s="201"/>
      <c r="G25" s="201"/>
      <c r="H25" s="201"/>
      <c r="I25" s="201"/>
      <c r="J25" s="201"/>
      <c r="K25" s="201"/>
      <c r="L25" s="231" t="s">
        <v>176</v>
      </c>
      <c r="M25" s="323">
        <f>SUM(I24:L24)</f>
        <v>0</v>
      </c>
      <c r="N25" s="201"/>
      <c r="O25" s="201"/>
      <c r="P25" s="201"/>
      <c r="Q25" s="201"/>
      <c r="R25" s="231" t="s">
        <v>176</v>
      </c>
      <c r="S25" s="326">
        <f>SUM(U24:AD24)</f>
        <v>0</v>
      </c>
      <c r="T25" s="226"/>
      <c r="U25" s="201"/>
      <c r="V25" s="201"/>
      <c r="W25" s="201"/>
      <c r="X25" s="201"/>
      <c r="Y25" s="201"/>
      <c r="Z25" s="201"/>
      <c r="AA25" s="201"/>
      <c r="AB25" s="202"/>
      <c r="AC25" s="202"/>
      <c r="AD25" s="231" t="s">
        <v>177</v>
      </c>
      <c r="AE25" s="329">
        <f>SUM(AF24,AI24,AL24,AO24,AR24,AU24,AX24,BA24)</f>
        <v>0</v>
      </c>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31" t="s">
        <v>179</v>
      </c>
      <c r="BE25" s="330">
        <f>SUM(BE14:BE23)</f>
        <v>0</v>
      </c>
      <c r="BF25" s="124"/>
      <c r="BG25" s="336" t="s">
        <v>203</v>
      </c>
      <c r="BH25" s="124"/>
      <c r="BI25" s="124"/>
      <c r="BJ25" s="124"/>
      <c r="BK25" s="124"/>
      <c r="BL25" s="124"/>
      <c r="BM25" s="124"/>
      <c r="BN25" s="124"/>
      <c r="BO25" s="124"/>
      <c r="BP25" s="124"/>
      <c r="BQ25" s="124"/>
      <c r="BR25" s="124"/>
      <c r="BS25" s="124"/>
      <c r="BT25" s="124"/>
      <c r="BU25" s="124"/>
      <c r="BV25" s="124"/>
      <c r="BW25" s="124"/>
      <c r="BX25" s="124"/>
      <c r="BY25" s="124"/>
      <c r="BZ25" s="124"/>
      <c r="CA25" s="124"/>
      <c r="CB25" s="124"/>
      <c r="CC25" s="124"/>
      <c r="CD25" s="124"/>
      <c r="CE25" s="124"/>
      <c r="CF25" s="124"/>
      <c r="CG25" s="124"/>
      <c r="CH25" s="124"/>
      <c r="CI25" s="124"/>
      <c r="CJ25" s="124"/>
      <c r="CK25" s="124"/>
      <c r="CL25" s="124"/>
      <c r="CM25" s="124"/>
      <c r="CN25" s="124"/>
      <c r="CO25" s="124"/>
      <c r="CP25" s="124"/>
      <c r="CQ25" s="124"/>
      <c r="CR25" s="124"/>
      <c r="CS25" s="124"/>
      <c r="CT25" s="124"/>
      <c r="CU25" s="124"/>
      <c r="CV25" s="124"/>
      <c r="CW25" s="124"/>
      <c r="CX25" s="124"/>
      <c r="CY25" s="124"/>
      <c r="CZ25" s="124"/>
      <c r="DA25" s="124"/>
      <c r="DB25" s="124"/>
      <c r="DC25" s="124"/>
      <c r="DD25" s="124"/>
    </row>
    <row r="26" spans="1:108" s="135" customFormat="1" ht="14.65" customHeight="1" thickBot="1">
      <c r="A26" s="124"/>
      <c r="B26" s="200"/>
      <c r="C26" s="200"/>
      <c r="D26" s="201"/>
      <c r="E26" s="201"/>
      <c r="F26" s="201"/>
      <c r="G26" s="201"/>
      <c r="H26" s="201"/>
      <c r="I26" s="201"/>
      <c r="J26" s="201"/>
      <c r="K26" s="201"/>
      <c r="L26" s="231" t="s">
        <v>175</v>
      </c>
      <c r="M26" s="324">
        <f>SUM(I14:L23)</f>
        <v>0</v>
      </c>
      <c r="N26" s="201"/>
      <c r="O26" s="201"/>
      <c r="P26" s="201"/>
      <c r="Q26" s="201"/>
      <c r="R26" s="231" t="s">
        <v>175</v>
      </c>
      <c r="S26" s="327">
        <f>SUM(U14:AD23)</f>
        <v>0</v>
      </c>
      <c r="T26" s="226"/>
      <c r="U26" s="201"/>
      <c r="V26" s="201"/>
      <c r="W26" s="201"/>
      <c r="X26" s="201"/>
      <c r="Y26" s="201"/>
      <c r="Z26" s="201"/>
      <c r="AA26" s="201"/>
      <c r="AB26" s="202"/>
      <c r="AC26" s="202"/>
      <c r="AD26" s="231" t="s">
        <v>178</v>
      </c>
      <c r="AE26" s="324">
        <f>SUM(AF14:AF23,AI14:AI23,AL14:AL23,AO14:AO23,AR14:AR23,AU14:AU23,AX14:AX23,BA14:BA23)</f>
        <v>0</v>
      </c>
      <c r="AF26" s="201"/>
      <c r="AG26" s="201"/>
      <c r="AH26" s="201"/>
      <c r="AI26" s="201"/>
      <c r="AJ26" s="201"/>
      <c r="AK26" s="201"/>
      <c r="AL26" s="201"/>
      <c r="AM26" s="201"/>
      <c r="AN26" s="201"/>
      <c r="AO26" s="201"/>
      <c r="AP26" s="201"/>
      <c r="AQ26" s="201"/>
      <c r="AR26" s="201"/>
      <c r="AS26" s="201"/>
      <c r="AT26" s="201"/>
      <c r="AU26" s="201"/>
      <c r="AV26" s="201"/>
      <c r="AW26" s="201"/>
      <c r="AX26" s="201"/>
      <c r="AY26" s="201"/>
      <c r="AZ26" s="201"/>
      <c r="BA26" s="201"/>
      <c r="BB26" s="201"/>
      <c r="BC26" s="201"/>
      <c r="BD26" s="231" t="s">
        <v>175</v>
      </c>
      <c r="BE26" s="331">
        <f>SUM(U14:AD23,AF14:AF23,AI14:AI23,AL14:AL23,AO14:AO23,AR14:AR23,AU14:AU23,AX14:AX23,BA14:BA23,BD14:BD23)</f>
        <v>0</v>
      </c>
      <c r="BF26" s="124"/>
      <c r="BG26" s="124"/>
      <c r="BH26" s="124"/>
      <c r="BI26" s="124"/>
      <c r="BJ26" s="124"/>
      <c r="BK26" s="124"/>
      <c r="BL26" s="124"/>
      <c r="BM26" s="124"/>
      <c r="BN26" s="124"/>
      <c r="BO26" s="124"/>
      <c r="BP26" s="124"/>
      <c r="BQ26" s="124"/>
      <c r="BR26" s="124"/>
      <c r="BS26" s="124"/>
      <c r="BT26" s="124"/>
      <c r="BU26" s="124"/>
      <c r="BV26" s="124"/>
      <c r="BW26" s="124"/>
      <c r="BX26" s="124"/>
      <c r="BY26" s="124"/>
      <c r="BZ26" s="124"/>
      <c r="CA26" s="124"/>
      <c r="CB26" s="124"/>
      <c r="CC26" s="124"/>
      <c r="CD26" s="124"/>
      <c r="CE26" s="124"/>
      <c r="CF26" s="124"/>
      <c r="CG26" s="124"/>
      <c r="CH26" s="124"/>
      <c r="CI26" s="124"/>
      <c r="CJ26" s="124"/>
      <c r="CK26" s="124"/>
      <c r="CL26" s="124"/>
      <c r="CM26" s="124"/>
      <c r="CN26" s="124"/>
      <c r="CO26" s="124"/>
      <c r="CP26" s="124"/>
      <c r="CQ26" s="124"/>
      <c r="CR26" s="124"/>
      <c r="CS26" s="124"/>
      <c r="CT26" s="124"/>
      <c r="CU26" s="124"/>
      <c r="CV26" s="124"/>
      <c r="CW26" s="124"/>
      <c r="CX26" s="124"/>
      <c r="CY26" s="124"/>
      <c r="CZ26" s="124"/>
      <c r="DA26" s="124"/>
      <c r="DB26" s="124"/>
      <c r="DC26" s="124"/>
      <c r="DD26" s="124"/>
    </row>
    <row r="27" spans="1:108" s="111" customFormat="1" ht="12.75" customHeight="1" thickTop="1">
      <c r="B27" s="110"/>
      <c r="C27" s="110"/>
      <c r="D27" s="110"/>
      <c r="E27" s="110"/>
      <c r="F27" s="110" t="s">
        <v>25</v>
      </c>
      <c r="G27" s="110"/>
      <c r="H27" s="110"/>
      <c r="I27" s="110" t="s">
        <v>154</v>
      </c>
      <c r="J27" s="110"/>
      <c r="K27" s="110"/>
      <c r="L27" s="110"/>
      <c r="M27" s="112"/>
      <c r="N27" s="112"/>
      <c r="O27" s="112"/>
      <c r="P27" s="112"/>
      <c r="Q27" s="112"/>
      <c r="R27" s="113"/>
      <c r="S27" s="114"/>
      <c r="T27" s="114"/>
      <c r="U27" s="110"/>
      <c r="V27" s="110"/>
      <c r="W27" s="110"/>
      <c r="X27" s="110"/>
      <c r="Y27" s="110"/>
      <c r="Z27" s="110"/>
      <c r="AA27" s="110"/>
      <c r="AB27" s="115"/>
      <c r="AC27" s="114"/>
      <c r="AD27" s="110"/>
      <c r="AE27" s="110"/>
      <c r="AF27" s="116"/>
      <c r="AG27" s="116"/>
      <c r="AH27" s="116"/>
      <c r="AI27" s="116"/>
      <c r="AJ27" s="116"/>
      <c r="AK27" s="116"/>
      <c r="AL27" s="116"/>
      <c r="AM27" s="116"/>
      <c r="AN27" s="116"/>
      <c r="AO27" s="116"/>
      <c r="AP27" s="116"/>
      <c r="AQ27" s="116"/>
      <c r="AR27" s="116"/>
      <c r="AS27" s="116"/>
      <c r="AT27" s="116"/>
      <c r="AU27" s="116"/>
      <c r="AV27" s="116"/>
      <c r="AW27" s="116"/>
      <c r="AX27" s="116"/>
      <c r="AY27" s="116"/>
      <c r="AZ27" s="116"/>
      <c r="BE27" s="117"/>
    </row>
    <row r="28" spans="1:108" s="12" customFormat="1" ht="12.75" customHeight="1">
      <c r="B28" s="47"/>
      <c r="C28" s="47"/>
      <c r="D28" s="47"/>
      <c r="E28" s="47"/>
      <c r="F28" s="220" t="s">
        <v>94</v>
      </c>
      <c r="G28" s="220" t="s">
        <v>95</v>
      </c>
      <c r="H28" s="220"/>
      <c r="I28" s="112" t="s">
        <v>155</v>
      </c>
      <c r="J28" s="47"/>
      <c r="K28" s="47"/>
      <c r="L28" s="47"/>
      <c r="M28" s="48"/>
      <c r="N28" s="7"/>
      <c r="O28" s="48"/>
      <c r="P28" s="48"/>
      <c r="Q28" s="48"/>
      <c r="R28" s="49"/>
      <c r="S28" s="50"/>
      <c r="T28" s="50"/>
      <c r="U28" s="47"/>
      <c r="V28" s="47"/>
      <c r="W28" s="47"/>
      <c r="X28" s="47"/>
      <c r="Y28" s="47"/>
      <c r="Z28" s="47"/>
      <c r="AA28" s="47"/>
      <c r="AB28" s="51"/>
      <c r="AC28" s="50"/>
      <c r="AD28" s="47"/>
      <c r="AE28" s="47"/>
      <c r="AF28" s="473"/>
      <c r="AG28" s="474"/>
      <c r="AH28" s="474"/>
      <c r="AI28" s="473"/>
      <c r="AJ28" s="474"/>
      <c r="AK28" s="474"/>
      <c r="AL28" s="473"/>
      <c r="AM28" s="474"/>
      <c r="AN28" s="474"/>
      <c r="AO28" s="473"/>
      <c r="AP28" s="474"/>
      <c r="AQ28" s="474"/>
      <c r="AR28" s="473"/>
      <c r="AS28" s="474"/>
      <c r="AT28" s="474"/>
      <c r="AU28" s="473"/>
      <c r="AV28" s="474"/>
      <c r="AW28" s="474"/>
      <c r="AX28" s="473"/>
      <c r="AY28" s="474"/>
      <c r="AZ28" s="474"/>
      <c r="BA28" s="473"/>
      <c r="BB28" s="474"/>
      <c r="BC28" s="474"/>
      <c r="BE28" s="52"/>
    </row>
    <row r="29" spans="1:108" s="4" customFormat="1" ht="12.75">
      <c r="A29" s="7"/>
      <c r="B29" s="7"/>
      <c r="C29" s="7"/>
      <c r="D29" s="7"/>
      <c r="E29" s="7"/>
      <c r="F29" s="221" t="s">
        <v>26</v>
      </c>
      <c r="G29" s="222">
        <v>1</v>
      </c>
      <c r="H29" s="222">
        <f>COUNTIF($G$14:$G$23,1)</f>
        <v>0</v>
      </c>
      <c r="I29" s="7" t="s">
        <v>165</v>
      </c>
      <c r="J29" s="7"/>
      <c r="K29" s="7"/>
      <c r="L29" s="7"/>
      <c r="M29" s="10"/>
      <c r="N29" s="10"/>
      <c r="O29" s="10"/>
      <c r="P29" s="10"/>
      <c r="Q29" s="10"/>
      <c r="R29" s="20"/>
      <c r="S29" s="43"/>
      <c r="T29" s="43"/>
      <c r="U29" s="7"/>
      <c r="V29" s="7"/>
      <c r="W29" s="7"/>
      <c r="X29" s="7"/>
      <c r="Y29" s="7"/>
      <c r="Z29" s="7"/>
      <c r="AA29" s="7"/>
      <c r="AB29" s="43"/>
      <c r="AC29" s="43"/>
      <c r="AD29" s="7"/>
      <c r="AE29" s="7"/>
      <c r="AF29" s="362"/>
      <c r="AG29" s="363"/>
      <c r="AH29" s="363"/>
      <c r="AI29" s="362"/>
      <c r="AJ29" s="363"/>
      <c r="AK29" s="363"/>
      <c r="AL29" s="362"/>
      <c r="AM29" s="363"/>
      <c r="AN29" s="363"/>
      <c r="AO29" s="362"/>
      <c r="AP29" s="363"/>
      <c r="AQ29" s="363"/>
      <c r="AR29" s="362"/>
      <c r="AS29" s="363"/>
      <c r="AT29" s="363"/>
      <c r="AU29" s="362"/>
      <c r="AV29" s="363"/>
      <c r="AW29" s="363"/>
      <c r="AX29" s="362"/>
      <c r="AY29" s="363"/>
      <c r="AZ29" s="363"/>
      <c r="BA29" s="362"/>
      <c r="BB29" s="363"/>
      <c r="BC29" s="363"/>
      <c r="BD29" s="7"/>
      <c r="BE29" s="40"/>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row>
    <row r="30" spans="1:108" s="4" customFormat="1" ht="12.75">
      <c r="A30" s="7"/>
      <c r="B30" s="7"/>
      <c r="C30" s="7"/>
      <c r="D30" s="7"/>
      <c r="E30" s="7"/>
      <c r="F30" s="221" t="s">
        <v>27</v>
      </c>
      <c r="G30" s="222">
        <v>2</v>
      </c>
      <c r="H30" s="222">
        <f>COUNTIF($G$14:$G$23,2)</f>
        <v>0</v>
      </c>
      <c r="I30" s="7"/>
      <c r="J30" s="7"/>
      <c r="K30" s="7"/>
      <c r="L30" s="7"/>
      <c r="M30" s="10"/>
      <c r="N30" s="10"/>
      <c r="O30" s="10"/>
      <c r="P30" s="10"/>
      <c r="Q30" s="10"/>
      <c r="R30" s="20"/>
      <c r="S30" s="43"/>
      <c r="T30" s="43"/>
      <c r="U30" s="7"/>
      <c r="V30" s="7"/>
      <c r="W30" s="7"/>
      <c r="X30" s="7"/>
      <c r="Y30" s="7"/>
      <c r="Z30" s="7"/>
      <c r="AA30" s="7"/>
      <c r="AB30" s="43"/>
      <c r="AC30" s="43"/>
      <c r="AD30" s="7"/>
      <c r="AE30" s="7"/>
      <c r="AF30" s="363"/>
      <c r="AG30" s="363"/>
      <c r="AH30" s="363"/>
      <c r="AI30" s="363"/>
      <c r="AJ30" s="363"/>
      <c r="AK30" s="363"/>
      <c r="AL30" s="363"/>
      <c r="AM30" s="363"/>
      <c r="AN30" s="363"/>
      <c r="AO30" s="363"/>
      <c r="AP30" s="363"/>
      <c r="AQ30" s="363"/>
      <c r="AR30" s="363"/>
      <c r="AS30" s="363"/>
      <c r="AT30" s="363"/>
      <c r="AU30" s="363"/>
      <c r="AV30" s="363"/>
      <c r="AW30" s="363"/>
      <c r="AX30" s="363"/>
      <c r="AY30" s="363"/>
      <c r="AZ30" s="363"/>
      <c r="BA30" s="363"/>
      <c r="BB30" s="363"/>
      <c r="BC30" s="363"/>
      <c r="BD30" s="7"/>
      <c r="BE30" s="40"/>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row>
    <row r="31" spans="1:108" s="4" customFormat="1" ht="12.75">
      <c r="A31" s="7"/>
      <c r="B31" s="7"/>
      <c r="C31" s="7"/>
      <c r="D31" s="7"/>
      <c r="E31" s="7"/>
      <c r="F31" s="221" t="s">
        <v>28</v>
      </c>
      <c r="G31" s="222">
        <v>3</v>
      </c>
      <c r="H31" s="222">
        <f>COUNTIF($G$14:$G$23,3)</f>
        <v>0</v>
      </c>
      <c r="I31" s="7"/>
      <c r="J31" s="7"/>
      <c r="K31" s="7"/>
      <c r="L31" s="7"/>
      <c r="M31" s="10"/>
      <c r="N31" s="10"/>
      <c r="O31" s="10"/>
      <c r="P31" s="10"/>
      <c r="Q31" s="10"/>
      <c r="R31" s="20"/>
      <c r="S31" s="43"/>
      <c r="T31" s="43"/>
      <c r="U31" s="7"/>
      <c r="V31" s="7"/>
      <c r="W31" s="7"/>
      <c r="X31" s="7"/>
      <c r="Y31" s="7"/>
      <c r="Z31" s="7"/>
      <c r="AA31" s="7"/>
      <c r="AB31" s="43"/>
      <c r="AC31" s="43"/>
      <c r="AD31" s="7"/>
      <c r="AE31" s="7"/>
      <c r="AF31" s="363"/>
      <c r="AG31" s="363"/>
      <c r="AH31" s="363"/>
      <c r="AI31" s="363"/>
      <c r="AJ31" s="363"/>
      <c r="AK31" s="363"/>
      <c r="AL31" s="363"/>
      <c r="AM31" s="363"/>
      <c r="AN31" s="363"/>
      <c r="AO31" s="363"/>
      <c r="AP31" s="363"/>
      <c r="AQ31" s="363"/>
      <c r="AR31" s="363"/>
      <c r="AS31" s="363"/>
      <c r="AT31" s="363"/>
      <c r="AU31" s="363"/>
      <c r="AV31" s="363"/>
      <c r="AW31" s="363"/>
      <c r="AX31" s="363"/>
      <c r="AY31" s="363"/>
      <c r="AZ31" s="363"/>
      <c r="BA31" s="363"/>
      <c r="BB31" s="363"/>
      <c r="BC31" s="363"/>
      <c r="BD31" s="7"/>
      <c r="BE31" s="40"/>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row>
    <row r="32" spans="1:108" s="4" customFormat="1" ht="12.75">
      <c r="A32" s="7"/>
      <c r="B32" s="7"/>
      <c r="C32" s="7"/>
      <c r="D32" s="7"/>
      <c r="E32" s="7"/>
      <c r="F32" s="221" t="s">
        <v>29</v>
      </c>
      <c r="G32" s="222">
        <v>4</v>
      </c>
      <c r="H32" s="222">
        <f>COUNTIF($G$14:$G$23,4)</f>
        <v>0</v>
      </c>
      <c r="I32" s="7"/>
      <c r="J32" s="7"/>
      <c r="K32" s="7"/>
      <c r="L32" s="7"/>
      <c r="M32" s="10"/>
      <c r="N32" s="10"/>
      <c r="O32" s="10"/>
      <c r="P32" s="10"/>
      <c r="Q32" s="10"/>
      <c r="R32" s="20"/>
      <c r="S32" s="43"/>
      <c r="T32" s="43"/>
      <c r="U32" s="7"/>
      <c r="V32" s="7"/>
      <c r="W32" s="7"/>
      <c r="X32" s="7"/>
      <c r="Y32" s="7"/>
      <c r="Z32" s="7"/>
      <c r="AA32" s="7"/>
      <c r="AB32" s="43"/>
      <c r="AC32" s="43"/>
      <c r="AD32" s="7"/>
      <c r="AE32" s="7"/>
      <c r="AF32" s="363"/>
      <c r="AG32" s="363"/>
      <c r="AH32" s="363"/>
      <c r="AI32" s="363"/>
      <c r="AJ32" s="363"/>
      <c r="AK32" s="363"/>
      <c r="AL32" s="363"/>
      <c r="AM32" s="363"/>
      <c r="AN32" s="363"/>
      <c r="AO32" s="363"/>
      <c r="AP32" s="363"/>
      <c r="AQ32" s="363"/>
      <c r="AR32" s="363"/>
      <c r="AS32" s="363"/>
      <c r="AT32" s="363"/>
      <c r="AU32" s="363"/>
      <c r="AV32" s="363"/>
      <c r="AW32" s="363"/>
      <c r="AX32" s="363"/>
      <c r="AY32" s="363"/>
      <c r="AZ32" s="363"/>
      <c r="BA32" s="363"/>
      <c r="BB32" s="363"/>
      <c r="BC32" s="363"/>
      <c r="BD32" s="7"/>
      <c r="BE32" s="40"/>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row>
    <row r="33" spans="1:108" s="4" customFormat="1" ht="12.75">
      <c r="A33" s="7"/>
      <c r="B33" s="7"/>
      <c r="C33" s="7"/>
      <c r="D33" s="7"/>
      <c r="E33" s="7"/>
      <c r="F33" s="221" t="s">
        <v>30</v>
      </c>
      <c r="G33" s="222">
        <v>5</v>
      </c>
      <c r="H33" s="222">
        <f>COUNTIF($G$14:$G$23,5)</f>
        <v>0</v>
      </c>
      <c r="I33" s="7"/>
      <c r="J33" s="7"/>
      <c r="K33" s="7"/>
      <c r="L33" s="7"/>
      <c r="M33" s="10"/>
      <c r="N33" s="10"/>
      <c r="O33" s="10"/>
      <c r="P33" s="10"/>
      <c r="Q33" s="10"/>
      <c r="R33" s="20"/>
      <c r="S33" s="43"/>
      <c r="T33" s="43"/>
      <c r="U33" s="7"/>
      <c r="V33" s="7"/>
      <c r="W33" s="7"/>
      <c r="X33" s="7"/>
      <c r="Y33" s="7"/>
      <c r="Z33" s="7"/>
      <c r="AA33" s="7"/>
      <c r="AB33" s="43"/>
      <c r="AC33" s="43"/>
      <c r="AD33" s="7"/>
      <c r="AE33" s="7"/>
      <c r="AF33" s="363"/>
      <c r="AG33" s="363"/>
      <c r="AH33" s="363"/>
      <c r="AI33" s="363"/>
      <c r="AJ33" s="363"/>
      <c r="AK33" s="363"/>
      <c r="AL33" s="363"/>
      <c r="AM33" s="363"/>
      <c r="AN33" s="363"/>
      <c r="AO33" s="363"/>
      <c r="AP33" s="363"/>
      <c r="AQ33" s="363"/>
      <c r="AR33" s="363"/>
      <c r="AS33" s="363"/>
      <c r="AT33" s="363"/>
      <c r="AU33" s="363"/>
      <c r="AV33" s="363"/>
      <c r="AW33" s="363"/>
      <c r="AX33" s="363"/>
      <c r="AY33" s="363"/>
      <c r="AZ33" s="363"/>
      <c r="BA33" s="363"/>
      <c r="BB33" s="363"/>
      <c r="BC33" s="363"/>
      <c r="BD33" s="7"/>
      <c r="BE33" s="40"/>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row>
    <row r="34" spans="1:108" s="4" customFormat="1" ht="12.75">
      <c r="A34" s="7"/>
      <c r="B34" s="7"/>
      <c r="C34" s="7"/>
      <c r="D34" s="7"/>
      <c r="E34" s="7"/>
      <c r="F34" s="221" t="s">
        <v>31</v>
      </c>
      <c r="G34" s="222">
        <v>6</v>
      </c>
      <c r="H34" s="222">
        <f>COUNTIF($G$14:$G$23,6)</f>
        <v>0</v>
      </c>
      <c r="I34" s="7"/>
      <c r="J34" s="7"/>
      <c r="K34" s="7"/>
      <c r="L34" s="7"/>
      <c r="M34" s="10"/>
      <c r="N34" s="10"/>
      <c r="O34" s="10"/>
      <c r="P34" s="10"/>
      <c r="Q34" s="10"/>
      <c r="R34" s="20"/>
      <c r="S34" s="43"/>
      <c r="T34" s="43"/>
      <c r="U34" s="7"/>
      <c r="V34" s="7"/>
      <c r="W34" s="7"/>
      <c r="X34" s="7"/>
      <c r="Y34" s="7"/>
      <c r="Z34" s="7"/>
      <c r="AA34" s="7"/>
      <c r="AB34" s="43"/>
      <c r="AC34" s="43"/>
      <c r="AD34" s="7"/>
      <c r="AE34" s="7"/>
      <c r="AF34" s="363"/>
      <c r="AG34" s="363"/>
      <c r="AH34" s="363"/>
      <c r="AI34" s="363"/>
      <c r="AJ34" s="363"/>
      <c r="AK34" s="363"/>
      <c r="AL34" s="363"/>
      <c r="AM34" s="363"/>
      <c r="AN34" s="363"/>
      <c r="AO34" s="363"/>
      <c r="AP34" s="363"/>
      <c r="AQ34" s="363"/>
      <c r="AR34" s="363"/>
      <c r="AS34" s="363"/>
      <c r="AT34" s="363"/>
      <c r="AU34" s="363"/>
      <c r="AV34" s="363"/>
      <c r="AW34" s="363"/>
      <c r="AX34" s="363"/>
      <c r="AY34" s="363"/>
      <c r="AZ34" s="363"/>
      <c r="BA34" s="363"/>
      <c r="BB34" s="363"/>
      <c r="BC34" s="363"/>
      <c r="BD34" s="7"/>
      <c r="BE34" s="40"/>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row>
    <row r="35" spans="1:108" s="4" customFormat="1" ht="12.75">
      <c r="A35" s="7"/>
      <c r="B35" s="7"/>
      <c r="C35" s="7"/>
      <c r="D35" s="7"/>
      <c r="E35" s="7"/>
      <c r="F35" s="221" t="s">
        <v>32</v>
      </c>
      <c r="G35" s="222">
        <v>7</v>
      </c>
      <c r="H35" s="222">
        <f>COUNTIF($G$14:$G$23,7)</f>
        <v>0</v>
      </c>
      <c r="I35" s="7"/>
      <c r="J35" s="7"/>
      <c r="K35" s="7"/>
      <c r="L35" s="7"/>
      <c r="M35" s="10"/>
      <c r="N35" s="10"/>
      <c r="O35" s="10"/>
      <c r="P35" s="10"/>
      <c r="Q35" s="10"/>
      <c r="R35" s="20"/>
      <c r="S35" s="43"/>
      <c r="T35" s="43"/>
      <c r="U35" s="7"/>
      <c r="V35" s="7"/>
      <c r="W35" s="7"/>
      <c r="X35" s="7"/>
      <c r="Y35" s="7"/>
      <c r="Z35" s="7"/>
      <c r="AA35" s="7"/>
      <c r="AB35" s="43"/>
      <c r="AC35" s="43"/>
      <c r="AD35" s="7"/>
      <c r="AE35" s="7"/>
      <c r="AF35" s="363"/>
      <c r="AG35" s="363"/>
      <c r="AH35" s="363"/>
      <c r="AI35" s="363"/>
      <c r="AJ35" s="363"/>
      <c r="AK35" s="363"/>
      <c r="AL35" s="363"/>
      <c r="AM35" s="363"/>
      <c r="AN35" s="363"/>
      <c r="AO35" s="363"/>
      <c r="AP35" s="363"/>
      <c r="AQ35" s="363"/>
      <c r="AR35" s="363"/>
      <c r="AS35" s="363"/>
      <c r="AT35" s="363"/>
      <c r="AU35" s="363"/>
      <c r="AV35" s="363"/>
      <c r="AW35" s="363"/>
      <c r="AX35" s="363"/>
      <c r="AY35" s="363"/>
      <c r="AZ35" s="363"/>
      <c r="BA35" s="363"/>
      <c r="BB35" s="363"/>
      <c r="BC35" s="363"/>
      <c r="BD35" s="7"/>
      <c r="BE35" s="40"/>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row>
    <row r="36" spans="1:108" s="4" customFormat="1" ht="12.75">
      <c r="A36" s="7"/>
      <c r="B36" s="7"/>
      <c r="C36" s="7"/>
      <c r="D36" s="7"/>
      <c r="E36" s="7"/>
      <c r="F36" s="221" t="s">
        <v>33</v>
      </c>
      <c r="G36" s="222">
        <v>8</v>
      </c>
      <c r="H36" s="222">
        <f>COUNTIF($G$14:$G$23,8)</f>
        <v>0</v>
      </c>
      <c r="I36" s="7"/>
      <c r="J36" s="7"/>
      <c r="K36" s="7"/>
      <c r="L36" s="7"/>
      <c r="M36" s="10"/>
      <c r="N36" s="10"/>
      <c r="O36" s="10"/>
      <c r="P36" s="10"/>
      <c r="Q36" s="10"/>
      <c r="R36" s="20"/>
      <c r="S36" s="43"/>
      <c r="T36" s="43"/>
      <c r="U36" s="7"/>
      <c r="V36" s="7"/>
      <c r="W36" s="7"/>
      <c r="X36" s="7"/>
      <c r="Y36" s="7"/>
      <c r="Z36" s="7"/>
      <c r="AA36" s="7"/>
      <c r="AB36" s="43"/>
      <c r="AC36" s="43"/>
      <c r="AD36" s="7"/>
      <c r="AE36" s="7"/>
      <c r="AF36" s="363"/>
      <c r="AG36" s="363"/>
      <c r="AH36" s="363"/>
      <c r="AI36" s="363"/>
      <c r="AJ36" s="363"/>
      <c r="AK36" s="363"/>
      <c r="AL36" s="363"/>
      <c r="AM36" s="363"/>
      <c r="AN36" s="363"/>
      <c r="AO36" s="363"/>
      <c r="AP36" s="363"/>
      <c r="AQ36" s="363"/>
      <c r="AR36" s="363"/>
      <c r="AS36" s="363"/>
      <c r="AT36" s="363"/>
      <c r="AU36" s="363"/>
      <c r="AV36" s="363"/>
      <c r="AW36" s="363"/>
      <c r="AX36" s="363"/>
      <c r="AY36" s="363"/>
      <c r="AZ36" s="363"/>
      <c r="BA36" s="363"/>
      <c r="BB36" s="363"/>
      <c r="BC36" s="363"/>
      <c r="BD36" s="7"/>
      <c r="BE36" s="40"/>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row>
    <row r="37" spans="1:108" s="4" customFormat="1" ht="12.75">
      <c r="A37" s="7"/>
      <c r="B37" s="7"/>
      <c r="C37" s="7"/>
      <c r="D37" s="7"/>
      <c r="E37" s="7"/>
      <c r="F37" s="221" t="s">
        <v>34</v>
      </c>
      <c r="G37" s="222">
        <v>9</v>
      </c>
      <c r="H37" s="222">
        <f>COUNTIF($G$14:$G$23,9)</f>
        <v>0</v>
      </c>
      <c r="I37" s="7"/>
      <c r="J37" s="7"/>
      <c r="K37" s="7"/>
      <c r="L37" s="7"/>
      <c r="M37" s="10"/>
      <c r="N37" s="10"/>
      <c r="O37" s="10"/>
      <c r="P37" s="10"/>
      <c r="Q37" s="10"/>
      <c r="R37" s="20"/>
      <c r="S37" s="43"/>
      <c r="T37" s="43"/>
      <c r="U37" s="7"/>
      <c r="V37" s="7"/>
      <c r="W37" s="7"/>
      <c r="X37" s="7"/>
      <c r="Y37" s="7"/>
      <c r="Z37" s="7"/>
      <c r="AA37" s="7"/>
      <c r="AB37" s="43"/>
      <c r="AC37" s="43"/>
      <c r="AD37" s="7"/>
      <c r="AE37" s="7"/>
      <c r="AF37" s="363"/>
      <c r="AG37" s="363"/>
      <c r="AH37" s="363"/>
      <c r="AI37" s="363"/>
      <c r="AJ37" s="363"/>
      <c r="AK37" s="363"/>
      <c r="AL37" s="363"/>
      <c r="AM37" s="363"/>
      <c r="AN37" s="363"/>
      <c r="AO37" s="363"/>
      <c r="AP37" s="363"/>
      <c r="AQ37" s="363"/>
      <c r="AR37" s="363"/>
      <c r="AS37" s="363"/>
      <c r="AT37" s="363"/>
      <c r="AU37" s="363"/>
      <c r="AV37" s="363"/>
      <c r="AW37" s="363"/>
      <c r="AX37" s="363"/>
      <c r="AY37" s="363"/>
      <c r="AZ37" s="363"/>
      <c r="BA37" s="363"/>
      <c r="BB37" s="363"/>
      <c r="BC37" s="363"/>
      <c r="BD37" s="7"/>
      <c r="BE37" s="40"/>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row>
    <row r="38" spans="1:108" s="4" customFormat="1" ht="12.75">
      <c r="A38" s="7"/>
      <c r="B38" s="7"/>
      <c r="C38" s="7"/>
      <c r="D38" s="7"/>
      <c r="E38" s="7"/>
      <c r="F38" s="221" t="s">
        <v>156</v>
      </c>
      <c r="G38" s="222">
        <v>10</v>
      </c>
      <c r="H38" s="222">
        <f>COUNTIF($F$14:$F$23,10)</f>
        <v>0</v>
      </c>
      <c r="I38" s="7" t="s">
        <v>157</v>
      </c>
      <c r="J38" s="7"/>
      <c r="K38" s="7"/>
      <c r="L38" s="7"/>
      <c r="M38" s="10"/>
      <c r="N38" s="10"/>
      <c r="O38" s="10"/>
      <c r="P38" s="10"/>
      <c r="Q38" s="10"/>
      <c r="R38" s="20"/>
      <c r="S38" s="43"/>
      <c r="T38" s="43"/>
      <c r="U38" s="7"/>
      <c r="V38" s="7"/>
      <c r="W38" s="7"/>
      <c r="X38" s="7"/>
      <c r="Y38" s="7"/>
      <c r="Z38" s="7"/>
      <c r="AA38" s="7"/>
      <c r="AB38" s="43"/>
      <c r="AC38" s="43"/>
      <c r="AD38" s="7"/>
      <c r="AE38" s="7"/>
      <c r="AF38" s="181"/>
      <c r="AG38" s="181"/>
      <c r="AH38" s="181"/>
      <c r="AI38" s="181"/>
      <c r="AJ38" s="181"/>
      <c r="AK38" s="181"/>
      <c r="AL38" s="181"/>
      <c r="AM38" s="181"/>
      <c r="AN38" s="181"/>
      <c r="AO38" s="181"/>
      <c r="AP38" s="181"/>
      <c r="AQ38" s="181"/>
      <c r="AR38" s="181"/>
      <c r="AS38" s="181"/>
      <c r="AT38" s="181"/>
      <c r="AU38" s="181"/>
      <c r="AV38" s="181"/>
      <c r="AW38" s="181"/>
      <c r="AX38" s="181"/>
      <c r="AY38" s="181"/>
      <c r="AZ38" s="181"/>
      <c r="BA38" s="181"/>
      <c r="BB38" s="181"/>
      <c r="BC38" s="181"/>
      <c r="BD38" s="7"/>
      <c r="BE38" s="40"/>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row>
    <row r="39" spans="1:108" s="4" customFormat="1" ht="12.75">
      <c r="A39" s="7"/>
      <c r="B39" s="7"/>
      <c r="C39" s="7"/>
      <c r="D39" s="7"/>
      <c r="E39" s="7"/>
      <c r="F39" s="221" t="s">
        <v>252</v>
      </c>
      <c r="G39" s="222">
        <v>11</v>
      </c>
      <c r="H39" s="222">
        <f>COUNTIF($G$14:$G$23,11)</f>
        <v>0</v>
      </c>
      <c r="I39" s="7" t="s">
        <v>256</v>
      </c>
      <c r="J39" s="7"/>
      <c r="K39" s="7"/>
      <c r="L39" s="7"/>
      <c r="M39" s="10"/>
      <c r="N39" s="10"/>
      <c r="O39" s="10"/>
      <c r="P39" s="10"/>
      <c r="Q39" s="10"/>
      <c r="R39" s="20"/>
      <c r="S39" s="43"/>
      <c r="T39" s="43"/>
      <c r="U39" s="7"/>
      <c r="V39" s="7"/>
      <c r="W39" s="7"/>
      <c r="X39" s="7"/>
      <c r="Y39" s="7"/>
      <c r="Z39" s="7"/>
      <c r="AA39" s="7"/>
      <c r="AB39" s="43"/>
      <c r="AC39" s="43"/>
      <c r="AD39" s="7"/>
      <c r="AE39" s="7"/>
      <c r="AF39" s="7"/>
      <c r="AG39" s="7"/>
      <c r="AH39" s="7"/>
      <c r="AI39" s="7"/>
      <c r="AJ39" s="7"/>
      <c r="AK39" s="7"/>
      <c r="AL39" s="7"/>
      <c r="AM39" s="7"/>
      <c r="AN39" s="7"/>
      <c r="AO39" s="7"/>
      <c r="AP39" s="7"/>
      <c r="AQ39" s="7"/>
      <c r="AR39" s="7"/>
      <c r="AS39" s="7"/>
      <c r="AT39" s="7"/>
      <c r="AU39" s="10"/>
      <c r="AV39" s="10"/>
      <c r="AW39" s="10"/>
      <c r="AX39" s="7"/>
      <c r="AY39" s="7"/>
      <c r="AZ39" s="7"/>
      <c r="BA39" s="7"/>
      <c r="BB39" s="7"/>
      <c r="BC39" s="7"/>
      <c r="BD39" s="7"/>
      <c r="BE39" s="40"/>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row>
    <row r="40" spans="1:108" s="4" customFormat="1" ht="12.75">
      <c r="A40" s="7"/>
      <c r="B40" s="7"/>
      <c r="C40" s="7"/>
      <c r="D40" s="7"/>
      <c r="E40" s="7"/>
      <c r="F40" s="221" t="s">
        <v>36</v>
      </c>
      <c r="G40" s="222">
        <v>12</v>
      </c>
      <c r="H40" s="222">
        <f>COUNTIF($G$14:$G$23,12)</f>
        <v>0</v>
      </c>
      <c r="I40" s="7"/>
      <c r="J40" s="7"/>
      <c r="K40" s="7"/>
      <c r="L40" s="7"/>
      <c r="M40" s="10"/>
      <c r="N40" s="10"/>
      <c r="O40" s="10"/>
      <c r="P40" s="10"/>
      <c r="Q40" s="10"/>
      <c r="R40" s="20"/>
      <c r="S40" s="43"/>
      <c r="T40" s="43"/>
      <c r="U40" s="7"/>
      <c r="V40" s="7"/>
      <c r="W40" s="7"/>
      <c r="X40" s="7"/>
      <c r="Y40" s="7"/>
      <c r="Z40" s="7"/>
      <c r="AA40" s="7"/>
      <c r="AB40" s="43"/>
      <c r="AC40" s="43"/>
      <c r="AD40" s="7"/>
      <c r="AE40" s="7"/>
      <c r="AF40" s="7"/>
      <c r="AG40" s="7"/>
      <c r="AH40" s="7"/>
      <c r="AI40" s="7"/>
      <c r="AJ40" s="7"/>
      <c r="AK40" s="7"/>
      <c r="AL40" s="7"/>
      <c r="AM40" s="7"/>
      <c r="AN40" s="7"/>
      <c r="AO40" s="7"/>
      <c r="AP40" s="7"/>
      <c r="AQ40" s="7"/>
      <c r="AR40" s="7"/>
      <c r="AS40" s="7"/>
      <c r="AT40" s="7"/>
      <c r="AU40" s="10"/>
      <c r="AV40" s="10"/>
      <c r="AW40" s="10"/>
      <c r="AX40" s="7"/>
      <c r="AY40" s="7"/>
      <c r="AZ40" s="7"/>
      <c r="BA40" s="7"/>
      <c r="BB40" s="7"/>
      <c r="BC40" s="7"/>
      <c r="BD40" s="7"/>
      <c r="BE40" s="40"/>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row>
    <row r="41" spans="1:108" s="4" customFormat="1" ht="12.75">
      <c r="A41" s="7"/>
      <c r="B41" s="7"/>
      <c r="C41" s="7"/>
      <c r="D41" s="7"/>
      <c r="E41" s="7"/>
      <c r="F41" s="221" t="s">
        <v>37</v>
      </c>
      <c r="G41" s="222">
        <v>13</v>
      </c>
      <c r="H41" s="222">
        <f>COUNTIF($G$14:$G$23,13)</f>
        <v>0</v>
      </c>
      <c r="I41" s="7"/>
      <c r="J41" s="7"/>
      <c r="K41" s="7"/>
      <c r="L41" s="7"/>
      <c r="M41" s="10"/>
      <c r="N41" s="10"/>
      <c r="O41" s="10"/>
      <c r="P41" s="10"/>
      <c r="Q41" s="10"/>
      <c r="R41" s="20"/>
      <c r="S41" s="43"/>
      <c r="T41" s="43"/>
      <c r="U41" s="7"/>
      <c r="V41" s="7"/>
      <c r="W41" s="7"/>
      <c r="X41" s="7"/>
      <c r="Y41" s="7"/>
      <c r="Z41" s="7"/>
      <c r="AA41" s="7"/>
      <c r="AB41" s="43"/>
      <c r="AC41" s="43"/>
      <c r="AD41" s="7"/>
      <c r="AE41" s="7"/>
      <c r="AF41" s="7"/>
      <c r="AG41" s="7"/>
      <c r="AH41" s="7"/>
      <c r="AI41" s="7"/>
      <c r="AJ41" s="7"/>
      <c r="AK41" s="7"/>
      <c r="AL41" s="7"/>
      <c r="AM41" s="7"/>
      <c r="AN41" s="7"/>
      <c r="AO41" s="7"/>
      <c r="AP41" s="7"/>
      <c r="AQ41" s="7"/>
      <c r="AR41" s="7"/>
      <c r="AS41" s="7"/>
      <c r="AT41" s="7"/>
      <c r="AU41" s="10"/>
      <c r="AV41" s="10"/>
      <c r="AW41" s="10"/>
      <c r="AX41" s="7"/>
      <c r="AY41" s="7"/>
      <c r="AZ41" s="7"/>
      <c r="BA41" s="7"/>
      <c r="BB41" s="7"/>
      <c r="BC41" s="7"/>
      <c r="BD41" s="7"/>
      <c r="BE41" s="40"/>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row>
    <row r="42" spans="1:108" s="4" customFormat="1" ht="12.75">
      <c r="A42" s="7"/>
      <c r="B42" s="7"/>
      <c r="C42" s="7"/>
      <c r="D42" s="7"/>
      <c r="E42" s="7"/>
      <c r="F42" s="221" t="s">
        <v>253</v>
      </c>
      <c r="G42" s="222">
        <v>14</v>
      </c>
      <c r="H42" s="222">
        <f>COUNTIF($G$14:$G$23,14)</f>
        <v>0</v>
      </c>
      <c r="I42" s="7"/>
      <c r="J42" s="7"/>
      <c r="K42" s="7"/>
      <c r="L42" s="7"/>
      <c r="M42" s="10"/>
      <c r="N42" s="10"/>
      <c r="O42" s="10"/>
      <c r="P42" s="10"/>
      <c r="Q42" s="10"/>
      <c r="R42" s="20"/>
      <c r="S42" s="43"/>
      <c r="T42" s="43"/>
      <c r="U42" s="7"/>
      <c r="V42" s="7"/>
      <c r="W42" s="7"/>
      <c r="X42" s="7"/>
      <c r="Y42" s="7"/>
      <c r="Z42" s="7"/>
      <c r="AA42" s="7"/>
      <c r="AB42" s="43"/>
      <c r="AC42" s="43"/>
      <c r="AD42" s="7"/>
      <c r="AE42" s="7"/>
      <c r="AF42" s="7"/>
      <c r="AG42" s="7"/>
      <c r="AH42" s="7"/>
      <c r="AI42" s="7"/>
      <c r="AJ42" s="7"/>
      <c r="AK42" s="7"/>
      <c r="AL42" s="7"/>
      <c r="AM42" s="7"/>
      <c r="AN42" s="7"/>
      <c r="AO42" s="7"/>
      <c r="AP42" s="7"/>
      <c r="AQ42" s="7"/>
      <c r="AR42" s="7"/>
      <c r="AS42" s="7"/>
      <c r="AT42" s="7"/>
      <c r="AU42" s="10"/>
      <c r="AV42" s="10"/>
      <c r="AW42" s="10"/>
      <c r="AX42" s="7"/>
      <c r="AY42" s="7"/>
      <c r="AZ42" s="7"/>
      <c r="BA42" s="7"/>
      <c r="BB42" s="7"/>
      <c r="BC42" s="7"/>
      <c r="BD42" s="7"/>
      <c r="BE42" s="40"/>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row>
    <row r="43" spans="1:108" s="4" customFormat="1" ht="12.75">
      <c r="A43" s="7"/>
      <c r="B43" s="7"/>
      <c r="C43" s="7"/>
      <c r="D43" s="7"/>
      <c r="E43" s="7"/>
      <c r="F43" s="221" t="s">
        <v>38</v>
      </c>
      <c r="G43" s="222">
        <v>15</v>
      </c>
      <c r="H43" s="222">
        <f>COUNTIF($G$14:$G$23,15)</f>
        <v>0</v>
      </c>
      <c r="I43" s="7"/>
      <c r="J43" s="7"/>
      <c r="K43" s="7"/>
      <c r="L43" s="7"/>
      <c r="M43" s="10"/>
      <c r="N43" s="10"/>
      <c r="O43" s="10"/>
      <c r="P43" s="10"/>
      <c r="Q43" s="10"/>
      <c r="R43" s="20"/>
      <c r="S43" s="43"/>
      <c r="T43" s="43"/>
      <c r="U43" s="7"/>
      <c r="V43" s="7"/>
      <c r="W43" s="7"/>
      <c r="X43" s="7"/>
      <c r="Y43" s="7"/>
      <c r="Z43" s="7"/>
      <c r="AA43" s="7"/>
      <c r="AB43" s="43"/>
      <c r="AC43" s="43"/>
      <c r="AD43" s="7"/>
      <c r="AE43" s="7"/>
      <c r="AF43" s="7"/>
      <c r="AG43" s="7"/>
      <c r="AH43" s="7"/>
      <c r="AI43" s="7"/>
      <c r="AJ43" s="7"/>
      <c r="AK43" s="7"/>
      <c r="AL43" s="7"/>
      <c r="AM43" s="7"/>
      <c r="AN43" s="7"/>
      <c r="AO43" s="7"/>
      <c r="AP43" s="7"/>
      <c r="AQ43" s="7"/>
      <c r="AR43" s="7"/>
      <c r="AS43" s="7"/>
      <c r="AT43" s="7"/>
      <c r="AU43" s="10"/>
      <c r="AV43" s="10"/>
      <c r="AW43" s="10"/>
      <c r="AX43" s="7"/>
      <c r="AY43" s="7"/>
      <c r="AZ43" s="7"/>
      <c r="BA43" s="7"/>
      <c r="BB43" s="7"/>
      <c r="BC43" s="7"/>
      <c r="BD43" s="7"/>
      <c r="BE43" s="40"/>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row>
    <row r="44" spans="1:108" s="4" customFormat="1" ht="12.75">
      <c r="A44" s="7"/>
      <c r="B44" s="7"/>
      <c r="C44" s="7"/>
      <c r="D44" s="7"/>
      <c r="E44" s="7"/>
      <c r="F44" s="221" t="s">
        <v>39</v>
      </c>
      <c r="G44" s="222">
        <v>16</v>
      </c>
      <c r="H44" s="222">
        <f>COUNTIF($G$14:$G$23,16)</f>
        <v>0</v>
      </c>
      <c r="I44" s="7"/>
      <c r="J44" s="7"/>
      <c r="K44" s="7"/>
      <c r="L44" s="7"/>
      <c r="M44" s="10"/>
      <c r="N44" s="10"/>
      <c r="O44" s="10"/>
      <c r="P44" s="10"/>
      <c r="Q44" s="10"/>
      <c r="R44" s="20"/>
      <c r="S44" s="43"/>
      <c r="T44" s="43"/>
      <c r="U44" s="7"/>
      <c r="V44" s="7"/>
      <c r="W44" s="7"/>
      <c r="X44" s="7"/>
      <c r="Y44" s="7"/>
      <c r="Z44" s="7"/>
      <c r="AA44" s="7"/>
      <c r="AB44" s="43"/>
      <c r="AC44" s="43"/>
      <c r="AD44" s="7"/>
      <c r="AE44" s="7"/>
      <c r="AF44" s="7"/>
      <c r="AG44" s="7"/>
      <c r="AH44" s="7"/>
      <c r="AI44" s="7"/>
      <c r="AJ44" s="7"/>
      <c r="AK44" s="7"/>
      <c r="AL44" s="7"/>
      <c r="AM44" s="7"/>
      <c r="AN44" s="7"/>
      <c r="AO44" s="7"/>
      <c r="AP44" s="7"/>
      <c r="AQ44" s="7"/>
      <c r="AR44" s="7"/>
      <c r="AS44" s="7"/>
      <c r="AT44" s="7"/>
      <c r="AU44" s="10"/>
      <c r="AV44" s="10"/>
      <c r="AW44" s="10"/>
      <c r="AX44" s="7"/>
      <c r="AY44" s="7"/>
      <c r="AZ44" s="7"/>
      <c r="BA44" s="7"/>
      <c r="BB44" s="7"/>
      <c r="BC44" s="7"/>
      <c r="BD44" s="7"/>
      <c r="BE44" s="40"/>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row>
    <row r="45" spans="1:108" s="4" customFormat="1" ht="12.75">
      <c r="A45" s="7"/>
      <c r="B45" s="7"/>
      <c r="C45" s="7"/>
      <c r="D45" s="7"/>
      <c r="E45" s="7"/>
      <c r="F45" s="221" t="s">
        <v>40</v>
      </c>
      <c r="G45" s="222">
        <v>17</v>
      </c>
      <c r="H45" s="222">
        <f>COUNTIF($G$14:$G$23,17)</f>
        <v>0</v>
      </c>
      <c r="I45" s="7" t="s">
        <v>210</v>
      </c>
      <c r="J45" s="7"/>
      <c r="K45" s="7"/>
      <c r="L45" s="7"/>
      <c r="M45" s="10"/>
      <c r="N45" s="10"/>
      <c r="O45" s="10"/>
      <c r="P45" s="10"/>
      <c r="Q45" s="10"/>
      <c r="R45" s="20"/>
      <c r="S45" s="43"/>
      <c r="T45" s="43"/>
      <c r="U45" s="7"/>
      <c r="V45" s="7"/>
      <c r="W45" s="7"/>
      <c r="X45" s="7"/>
      <c r="Y45" s="7"/>
      <c r="Z45" s="7"/>
      <c r="AA45" s="7"/>
      <c r="AB45" s="43"/>
      <c r="AC45" s="43"/>
      <c r="AD45" s="7"/>
      <c r="AE45" s="7"/>
      <c r="AF45" s="7"/>
      <c r="AG45" s="7"/>
      <c r="AH45" s="7"/>
      <c r="AI45" s="7"/>
      <c r="AJ45" s="7"/>
      <c r="AK45" s="7"/>
      <c r="AL45" s="7"/>
      <c r="AM45" s="7"/>
      <c r="AN45" s="7"/>
      <c r="AO45" s="7"/>
      <c r="AP45" s="7"/>
      <c r="AQ45" s="7"/>
      <c r="AR45" s="7"/>
      <c r="AS45" s="7"/>
      <c r="AT45" s="7"/>
      <c r="AU45" s="10"/>
      <c r="AV45" s="10"/>
      <c r="AW45" s="10"/>
      <c r="AX45" s="7"/>
      <c r="AY45" s="7"/>
      <c r="AZ45" s="7"/>
      <c r="BA45" s="7"/>
      <c r="BB45" s="7"/>
      <c r="BC45" s="7"/>
      <c r="BD45" s="7"/>
      <c r="BE45" s="40"/>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row>
    <row r="46" spans="1:108" s="4" customFormat="1" ht="12.75">
      <c r="A46" s="7"/>
      <c r="B46" s="7"/>
      <c r="C46" s="7"/>
      <c r="D46" s="7"/>
      <c r="E46" s="7"/>
      <c r="F46" s="221" t="s">
        <v>9</v>
      </c>
      <c r="G46" s="222">
        <v>18</v>
      </c>
      <c r="H46" s="222">
        <f>COUNTIF($G$14:$G$23,18)</f>
        <v>0</v>
      </c>
      <c r="I46" s="7"/>
      <c r="J46" s="7"/>
      <c r="K46" s="7"/>
      <c r="L46" s="7"/>
      <c r="M46" s="10"/>
      <c r="N46" s="10"/>
      <c r="O46" s="10"/>
      <c r="P46" s="10"/>
      <c r="Q46" s="10"/>
      <c r="R46" s="20"/>
      <c r="S46" s="43"/>
      <c r="T46" s="43"/>
      <c r="U46" s="7"/>
      <c r="V46" s="7"/>
      <c r="W46" s="7"/>
      <c r="X46" s="7"/>
      <c r="Y46" s="7"/>
      <c r="Z46" s="7"/>
      <c r="AA46" s="7"/>
      <c r="AB46" s="43"/>
      <c r="AC46" s="43"/>
      <c r="AD46" s="7"/>
      <c r="AE46" s="7"/>
      <c r="AF46" s="7"/>
      <c r="AG46" s="7"/>
      <c r="AH46" s="7"/>
      <c r="AI46" s="7"/>
      <c r="AJ46" s="7"/>
      <c r="AK46" s="7"/>
      <c r="AL46" s="7"/>
      <c r="AM46" s="7"/>
      <c r="AN46" s="7"/>
      <c r="AO46" s="7"/>
      <c r="AP46" s="7"/>
      <c r="AQ46" s="7"/>
      <c r="AR46" s="7"/>
      <c r="AS46" s="7"/>
      <c r="AT46" s="7"/>
      <c r="AU46" s="10"/>
      <c r="AV46" s="10"/>
      <c r="AW46" s="10"/>
      <c r="AX46" s="7"/>
      <c r="AY46" s="7"/>
      <c r="AZ46" s="7"/>
      <c r="BA46" s="7"/>
      <c r="BB46" s="7"/>
      <c r="BC46" s="7"/>
      <c r="BD46" s="7"/>
      <c r="BE46" s="40"/>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row>
    <row r="47" spans="1:108" s="4" customFormat="1" ht="12.75">
      <c r="A47" s="7"/>
      <c r="B47" s="7"/>
      <c r="C47" s="7"/>
      <c r="D47" s="7"/>
      <c r="E47" s="7"/>
      <c r="F47" s="223"/>
      <c r="G47" s="224" t="s">
        <v>132</v>
      </c>
      <c r="H47" s="223">
        <f>SUM(H29:H46)</f>
        <v>0</v>
      </c>
      <c r="I47" s="7"/>
      <c r="J47" s="7"/>
      <c r="K47" s="7"/>
      <c r="L47" s="7"/>
      <c r="M47" s="10"/>
      <c r="N47" s="10"/>
      <c r="O47" s="10"/>
      <c r="P47" s="10"/>
      <c r="Q47" s="10"/>
      <c r="R47" s="20"/>
      <c r="S47" s="43"/>
      <c r="T47" s="43"/>
      <c r="U47" s="7"/>
      <c r="V47" s="7"/>
      <c r="W47" s="7"/>
      <c r="X47" s="7"/>
      <c r="Y47" s="7"/>
      <c r="Z47" s="7"/>
      <c r="AA47" s="7"/>
      <c r="AB47" s="43"/>
      <c r="AC47" s="43"/>
      <c r="AD47" s="7"/>
      <c r="AE47" s="7"/>
      <c r="AF47" s="7"/>
      <c r="AG47" s="7"/>
      <c r="AH47" s="7"/>
      <c r="AI47" s="7"/>
      <c r="AJ47" s="7"/>
      <c r="AK47" s="7"/>
      <c r="AL47" s="7"/>
      <c r="AM47" s="7"/>
      <c r="AN47" s="7"/>
      <c r="AO47" s="7"/>
      <c r="AP47" s="7"/>
      <c r="AQ47" s="7"/>
      <c r="AR47" s="7"/>
      <c r="AS47" s="7"/>
      <c r="AT47" s="7"/>
      <c r="AU47" s="10"/>
      <c r="AV47" s="10"/>
      <c r="AW47" s="10"/>
      <c r="AX47" s="7"/>
      <c r="AY47" s="7"/>
      <c r="AZ47" s="7"/>
      <c r="BA47" s="7"/>
      <c r="BB47" s="7"/>
      <c r="BC47" s="7"/>
      <c r="BD47" s="7"/>
      <c r="BE47" s="40"/>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row>
    <row r="48" spans="1:108" s="4" customFormat="1" ht="12.75">
      <c r="A48" s="7"/>
      <c r="B48" s="7"/>
      <c r="C48" s="7"/>
      <c r="D48" s="7"/>
      <c r="E48" s="7"/>
      <c r="F48" s="7"/>
      <c r="G48" s="7"/>
      <c r="H48" s="7"/>
      <c r="I48" s="7"/>
      <c r="J48" s="7"/>
      <c r="K48" s="7"/>
      <c r="L48" s="7"/>
      <c r="M48" s="10"/>
      <c r="N48" s="10"/>
      <c r="O48" s="10"/>
      <c r="P48" s="10"/>
      <c r="Q48" s="10"/>
      <c r="R48" s="20"/>
      <c r="S48" s="43"/>
      <c r="T48" s="43"/>
      <c r="U48" s="7"/>
      <c r="V48" s="7"/>
      <c r="W48" s="7"/>
      <c r="X48" s="7"/>
      <c r="Y48" s="7"/>
      <c r="Z48" s="7"/>
      <c r="AA48" s="7"/>
      <c r="AB48" s="43"/>
      <c r="AC48" s="43"/>
      <c r="AD48" s="7"/>
      <c r="AE48" s="7"/>
      <c r="AF48" s="7"/>
      <c r="AG48" s="7"/>
      <c r="AH48" s="7"/>
      <c r="AI48" s="7"/>
      <c r="AJ48" s="7"/>
      <c r="AK48" s="7"/>
      <c r="AL48" s="7"/>
      <c r="AM48" s="7"/>
      <c r="AN48" s="7"/>
      <c r="AO48" s="7"/>
      <c r="AP48" s="7"/>
      <c r="AQ48" s="7"/>
      <c r="AR48" s="7"/>
      <c r="AS48" s="7"/>
      <c r="AT48" s="7"/>
      <c r="AU48" s="10"/>
      <c r="AV48" s="10"/>
      <c r="AW48" s="10"/>
      <c r="AX48" s="7"/>
      <c r="AY48" s="7"/>
      <c r="AZ48" s="7"/>
      <c r="BA48" s="7"/>
      <c r="BB48" s="7"/>
      <c r="BC48" s="7"/>
      <c r="BD48" s="7"/>
      <c r="BE48" s="40"/>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row>
    <row r="49" spans="1:108" s="4" customFormat="1" ht="14.85" customHeight="1">
      <c r="A49" s="454" t="s">
        <v>161</v>
      </c>
      <c r="B49" s="455"/>
      <c r="C49" s="456"/>
      <c r="D49" s="11"/>
      <c r="E49" s="11"/>
      <c r="F49" s="7"/>
      <c r="G49" s="7"/>
      <c r="H49" s="7"/>
      <c r="I49" s="7"/>
      <c r="J49" s="7"/>
      <c r="K49" s="7"/>
      <c r="L49" s="7"/>
      <c r="M49" s="7"/>
      <c r="N49" s="7"/>
      <c r="O49" s="7"/>
      <c r="P49" s="7"/>
      <c r="Q49" s="7"/>
      <c r="R49" s="20"/>
      <c r="S49" s="43"/>
      <c r="T49" s="43"/>
      <c r="U49" s="7"/>
      <c r="V49" s="7"/>
      <c r="W49" s="7"/>
      <c r="X49" s="7"/>
      <c r="Y49" s="7"/>
      <c r="Z49" s="7"/>
      <c r="AA49" s="7"/>
      <c r="AB49" s="43"/>
      <c r="AC49" s="43"/>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40"/>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row>
    <row r="50" spans="1:108" s="4" customFormat="1" ht="16.5" customHeight="1">
      <c r="A50" s="453" t="s">
        <v>207</v>
      </c>
      <c r="B50" s="453"/>
      <c r="C50" s="453"/>
      <c r="D50" s="453"/>
      <c r="E50" s="152"/>
      <c r="F50" s="7"/>
      <c r="G50" s="7"/>
      <c r="H50" s="7"/>
      <c r="I50" s="7"/>
      <c r="J50" s="7"/>
      <c r="K50" s="7"/>
      <c r="L50" s="7"/>
      <c r="M50" s="7"/>
      <c r="N50" s="7"/>
      <c r="O50" s="7"/>
      <c r="P50" s="7"/>
      <c r="Q50" s="7"/>
      <c r="R50" s="20"/>
      <c r="S50" s="43"/>
      <c r="T50" s="43"/>
      <c r="U50" s="7"/>
      <c r="V50" s="7"/>
      <c r="W50" s="7"/>
      <c r="X50" s="7"/>
      <c r="Y50" s="7"/>
      <c r="Z50" s="7"/>
      <c r="AA50" s="7"/>
      <c r="AB50" s="43"/>
      <c r="AC50" s="43"/>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40"/>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row>
    <row r="51" spans="1:108" s="4" customFormat="1" ht="16.7" customHeight="1" thickBot="1">
      <c r="A51" s="448" t="s">
        <v>13</v>
      </c>
      <c r="B51" s="448"/>
      <c r="C51" s="448"/>
      <c r="D51" s="448"/>
      <c r="E51" s="13"/>
      <c r="F51" s="7"/>
      <c r="G51" s="7"/>
      <c r="H51" s="7"/>
      <c r="I51" s="7"/>
      <c r="J51" s="7"/>
      <c r="K51" s="7"/>
      <c r="L51" s="7"/>
      <c r="M51" s="7"/>
      <c r="N51" s="7"/>
      <c r="O51" s="7"/>
      <c r="P51" s="7"/>
      <c r="Q51" s="7"/>
      <c r="R51" s="20"/>
      <c r="S51" s="43"/>
      <c r="T51" s="43"/>
      <c r="U51" s="7"/>
      <c r="V51" s="7"/>
      <c r="W51" s="7"/>
      <c r="X51" s="7"/>
      <c r="Y51" s="7"/>
      <c r="Z51" s="7"/>
      <c r="AA51" s="7"/>
      <c r="AB51" s="43"/>
      <c r="AC51" s="43"/>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40"/>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row>
    <row r="52" spans="1:108" s="4" customFormat="1" ht="16.7" customHeight="1" thickBot="1">
      <c r="A52" s="13"/>
      <c r="B52" s="375" t="s">
        <v>23</v>
      </c>
      <c r="C52" s="376"/>
      <c r="D52" s="16"/>
      <c r="E52" s="176"/>
      <c r="F52" s="18" t="s">
        <v>15</v>
      </c>
      <c r="G52" s="19"/>
      <c r="H52" s="7"/>
      <c r="I52" s="7"/>
      <c r="J52" s="7"/>
      <c r="K52" s="7"/>
      <c r="L52" s="7"/>
      <c r="M52" s="7"/>
      <c r="N52" s="7"/>
      <c r="O52" s="7"/>
      <c r="P52" s="7"/>
      <c r="Q52" s="7"/>
      <c r="R52" s="20"/>
      <c r="S52" s="43"/>
      <c r="T52" s="43"/>
      <c r="U52" s="7"/>
      <c r="V52" s="7"/>
      <c r="W52" s="7"/>
      <c r="X52" s="7"/>
      <c r="Y52" s="7"/>
      <c r="Z52" s="7"/>
      <c r="AA52" s="7"/>
      <c r="AB52" s="43"/>
      <c r="AC52" s="43"/>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40"/>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row>
    <row r="53" spans="1:108" s="4" customFormat="1" ht="14.25" customHeight="1">
      <c r="A53" s="5"/>
      <c r="B53" s="190" t="s">
        <v>145</v>
      </c>
      <c r="C53" s="191"/>
      <c r="D53" s="191"/>
      <c r="E53" s="5"/>
      <c r="F53" s="7"/>
      <c r="G53" s="7"/>
      <c r="H53" s="7"/>
      <c r="I53" s="7"/>
      <c r="J53" s="7"/>
      <c r="K53" s="7"/>
      <c r="L53" s="7"/>
      <c r="M53" s="7"/>
      <c r="N53" s="7"/>
      <c r="O53" s="7"/>
      <c r="P53" s="7"/>
      <c r="Q53" s="7"/>
      <c r="R53" s="20"/>
      <c r="S53" s="43"/>
      <c r="T53" s="43"/>
      <c r="U53" s="7"/>
      <c r="V53" s="7"/>
      <c r="W53" s="7"/>
      <c r="X53" s="7"/>
      <c r="Y53" s="7"/>
      <c r="Z53" s="7"/>
      <c r="AA53" s="7"/>
      <c r="AB53" s="43"/>
      <c r="AC53" s="43"/>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40"/>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row>
    <row r="54" spans="1:108" s="186" customFormat="1" ht="14.25" customHeight="1">
      <c r="A54" s="178"/>
      <c r="B54" s="192"/>
      <c r="C54" s="193" t="s">
        <v>233</v>
      </c>
      <c r="D54" s="193"/>
      <c r="E54" s="182"/>
      <c r="F54" s="182"/>
      <c r="G54" s="182"/>
      <c r="H54" s="182"/>
      <c r="I54" s="182"/>
      <c r="J54" s="182"/>
      <c r="K54" s="182"/>
      <c r="L54" s="182"/>
      <c r="M54" s="182"/>
      <c r="N54" s="182"/>
      <c r="O54" s="182"/>
      <c r="P54" s="183"/>
      <c r="Q54" s="184"/>
      <c r="R54" s="182"/>
      <c r="S54" s="182"/>
      <c r="T54" s="182"/>
      <c r="U54" s="182"/>
      <c r="V54" s="182"/>
      <c r="W54" s="182"/>
      <c r="X54" s="182"/>
      <c r="Y54" s="182"/>
      <c r="Z54" s="184"/>
      <c r="AA54" s="184"/>
      <c r="AB54" s="182"/>
      <c r="AC54" s="182"/>
      <c r="AD54" s="182"/>
      <c r="AE54" s="182"/>
      <c r="AF54" s="182"/>
      <c r="AG54" s="182"/>
      <c r="AH54" s="182"/>
      <c r="AI54" s="182"/>
      <c r="AJ54" s="182"/>
      <c r="AK54" s="182"/>
      <c r="AL54" s="182"/>
      <c r="AM54" s="182"/>
      <c r="AN54" s="182"/>
      <c r="AO54" s="182"/>
      <c r="AP54" s="182"/>
      <c r="AQ54" s="182"/>
      <c r="AR54" s="182"/>
      <c r="AS54" s="182"/>
      <c r="AT54" s="182"/>
      <c r="AU54" s="182"/>
      <c r="AV54" s="182"/>
      <c r="AW54" s="182"/>
      <c r="AX54" s="182"/>
      <c r="AY54" s="182"/>
      <c r="AZ54" s="182"/>
      <c r="BA54" s="182"/>
      <c r="BB54" s="182"/>
      <c r="BC54" s="185"/>
      <c r="BD54" s="182"/>
      <c r="BE54" s="182"/>
      <c r="BF54" s="182"/>
      <c r="BG54" s="182"/>
      <c r="BH54" s="182"/>
      <c r="BI54" s="182"/>
      <c r="BJ54" s="182"/>
      <c r="BK54" s="182"/>
      <c r="BL54" s="182"/>
      <c r="BM54" s="182"/>
      <c r="BN54" s="182"/>
      <c r="BO54" s="182"/>
      <c r="BP54" s="182"/>
      <c r="BQ54" s="182"/>
      <c r="BR54" s="182"/>
      <c r="BS54" s="182"/>
      <c r="BT54" s="182"/>
      <c r="BU54" s="182"/>
      <c r="BV54" s="182"/>
      <c r="BW54" s="182"/>
      <c r="BX54" s="182"/>
      <c r="BY54" s="182"/>
      <c r="BZ54" s="182"/>
      <c r="CA54" s="182"/>
      <c r="CB54" s="182"/>
      <c r="CC54" s="182"/>
      <c r="CD54" s="182"/>
      <c r="CE54" s="182"/>
      <c r="CF54" s="182"/>
      <c r="CG54" s="182"/>
      <c r="CH54" s="182"/>
      <c r="CI54" s="182"/>
      <c r="CJ54" s="182"/>
      <c r="CK54" s="182"/>
      <c r="CL54" s="182"/>
      <c r="CM54" s="182"/>
      <c r="CN54" s="182"/>
      <c r="CO54" s="182"/>
      <c r="CP54" s="182"/>
      <c r="CQ54" s="182"/>
    </row>
    <row r="55" spans="1:108" s="186" customFormat="1" ht="14.25" customHeight="1">
      <c r="A55" s="178"/>
      <c r="B55" s="192"/>
      <c r="C55" s="193" t="s">
        <v>191</v>
      </c>
      <c r="D55" s="193"/>
      <c r="E55" s="182"/>
      <c r="F55" s="182"/>
      <c r="G55" s="182"/>
      <c r="H55" s="182"/>
      <c r="I55" s="182"/>
      <c r="J55" s="182"/>
      <c r="K55" s="182"/>
      <c r="L55" s="182"/>
      <c r="M55" s="182"/>
      <c r="N55" s="182"/>
      <c r="O55" s="182"/>
      <c r="P55" s="183"/>
      <c r="Q55" s="184"/>
      <c r="R55" s="182"/>
      <c r="S55" s="182"/>
      <c r="T55" s="182"/>
      <c r="U55" s="182"/>
      <c r="V55" s="182"/>
      <c r="W55" s="182"/>
      <c r="X55" s="182"/>
      <c r="Y55" s="182"/>
      <c r="Z55" s="184"/>
      <c r="AA55" s="184"/>
      <c r="AB55" s="182"/>
      <c r="AC55" s="182"/>
      <c r="AD55" s="182"/>
      <c r="AE55" s="182"/>
      <c r="AF55" s="116"/>
      <c r="AG55" s="182"/>
      <c r="AH55" s="182"/>
      <c r="AI55" s="182"/>
      <c r="AJ55" s="182"/>
      <c r="AK55" s="182"/>
      <c r="AL55" s="182"/>
      <c r="AM55" s="182"/>
      <c r="AN55" s="182"/>
      <c r="AO55" s="182"/>
      <c r="AP55" s="182"/>
      <c r="AQ55" s="182"/>
      <c r="AR55" s="182"/>
      <c r="AS55" s="182"/>
      <c r="AT55" s="182"/>
      <c r="AU55" s="182"/>
      <c r="AV55" s="182"/>
      <c r="AW55" s="182"/>
      <c r="AX55" s="182"/>
      <c r="AY55" s="182"/>
      <c r="AZ55" s="182"/>
      <c r="BA55" s="182"/>
      <c r="BB55" s="182"/>
      <c r="BC55" s="185"/>
      <c r="BD55" s="182"/>
      <c r="BE55" s="182"/>
      <c r="BF55" s="182"/>
      <c r="BG55" s="182"/>
      <c r="BH55" s="182"/>
      <c r="BI55" s="182"/>
      <c r="BJ55" s="182"/>
      <c r="BK55" s="182"/>
      <c r="BL55" s="182"/>
      <c r="BM55" s="182"/>
      <c r="BN55" s="182"/>
      <c r="BO55" s="182"/>
      <c r="BP55" s="182"/>
      <c r="BQ55" s="182"/>
      <c r="BR55" s="182"/>
      <c r="BS55" s="182"/>
      <c r="BT55" s="182"/>
      <c r="BU55" s="182"/>
      <c r="BV55" s="182"/>
      <c r="BW55" s="182"/>
      <c r="BX55" s="182"/>
      <c r="BY55" s="182"/>
      <c r="BZ55" s="182"/>
      <c r="CA55" s="182"/>
      <c r="CB55" s="182"/>
      <c r="CC55" s="182"/>
      <c r="CD55" s="182"/>
      <c r="CE55" s="182"/>
      <c r="CF55" s="182"/>
      <c r="CG55" s="182"/>
      <c r="CH55" s="182"/>
      <c r="CI55" s="182"/>
      <c r="CJ55" s="182"/>
      <c r="CK55" s="182"/>
      <c r="CL55" s="182"/>
      <c r="CM55" s="182"/>
      <c r="CN55" s="182"/>
      <c r="CO55" s="182"/>
      <c r="CP55" s="182"/>
      <c r="CQ55" s="182"/>
    </row>
    <row r="56" spans="1:108" s="186" customFormat="1" ht="14.25" customHeight="1">
      <c r="A56" s="178"/>
      <c r="B56" s="192"/>
      <c r="C56" s="193" t="s">
        <v>208</v>
      </c>
      <c r="D56" s="193"/>
      <c r="E56" s="182"/>
      <c r="F56" s="182"/>
      <c r="G56" s="182"/>
      <c r="H56" s="182"/>
      <c r="I56" s="182"/>
      <c r="J56" s="182"/>
      <c r="K56" s="182"/>
      <c r="L56" s="182"/>
      <c r="M56" s="182"/>
      <c r="N56" s="182"/>
      <c r="O56" s="182"/>
      <c r="P56" s="183"/>
      <c r="Q56" s="184"/>
      <c r="R56" s="182"/>
      <c r="S56" s="182"/>
      <c r="T56" s="182"/>
      <c r="U56" s="182"/>
      <c r="V56" s="182"/>
      <c r="W56" s="182"/>
      <c r="X56" s="182"/>
      <c r="Y56" s="182"/>
      <c r="Z56" s="184"/>
      <c r="AA56" s="184"/>
      <c r="AB56" s="182"/>
      <c r="AC56" s="182"/>
      <c r="AD56" s="182"/>
      <c r="AE56" s="182"/>
      <c r="AF56" s="116"/>
      <c r="AG56" s="182"/>
      <c r="AH56" s="182"/>
      <c r="AI56" s="182"/>
      <c r="AJ56" s="182"/>
      <c r="AK56" s="182"/>
      <c r="AL56" s="182"/>
      <c r="AM56" s="182"/>
      <c r="AN56" s="182"/>
      <c r="AO56" s="182"/>
      <c r="AP56" s="182"/>
      <c r="AQ56" s="182"/>
      <c r="AR56" s="182"/>
      <c r="AS56" s="182"/>
      <c r="AT56" s="182"/>
      <c r="AU56" s="182"/>
      <c r="AV56" s="182"/>
      <c r="AW56" s="182"/>
      <c r="AX56" s="182"/>
      <c r="AY56" s="182"/>
      <c r="AZ56" s="182"/>
      <c r="BA56" s="182"/>
      <c r="BB56" s="182"/>
      <c r="BC56" s="185"/>
      <c r="BD56" s="182"/>
      <c r="BE56" s="182"/>
      <c r="BF56" s="182"/>
      <c r="BG56" s="182"/>
      <c r="BH56" s="182"/>
      <c r="BI56" s="182"/>
      <c r="BJ56" s="182"/>
      <c r="BK56" s="182"/>
      <c r="BL56" s="182"/>
      <c r="BM56" s="182"/>
      <c r="BN56" s="182"/>
      <c r="BO56" s="182"/>
      <c r="BP56" s="182"/>
      <c r="BQ56" s="182"/>
      <c r="BR56" s="182"/>
      <c r="BS56" s="182"/>
      <c r="BT56" s="182"/>
      <c r="BU56" s="182"/>
      <c r="BV56" s="182"/>
      <c r="BW56" s="182"/>
      <c r="BX56" s="182"/>
      <c r="BY56" s="182"/>
      <c r="BZ56" s="182"/>
      <c r="CA56" s="182"/>
      <c r="CB56" s="182"/>
      <c r="CC56" s="182"/>
      <c r="CD56" s="182"/>
      <c r="CE56" s="182"/>
      <c r="CF56" s="182"/>
      <c r="CG56" s="182"/>
      <c r="CH56" s="182"/>
      <c r="CI56" s="182"/>
      <c r="CJ56" s="182"/>
      <c r="CK56" s="182"/>
      <c r="CL56" s="182"/>
      <c r="CM56" s="182"/>
      <c r="CN56" s="182"/>
      <c r="CO56" s="182"/>
      <c r="CP56" s="182"/>
      <c r="CQ56" s="182"/>
    </row>
    <row r="57" spans="1:108" s="186" customFormat="1" ht="14.25" customHeight="1" thickBot="1">
      <c r="A57" s="178"/>
      <c r="B57" s="192"/>
      <c r="C57" s="228" t="s">
        <v>238</v>
      </c>
      <c r="D57" s="193"/>
      <c r="E57" s="182"/>
      <c r="F57" s="182"/>
      <c r="G57" s="182"/>
      <c r="H57" s="182"/>
      <c r="I57" s="182"/>
      <c r="J57" s="182"/>
      <c r="K57" s="182"/>
      <c r="L57" s="182"/>
      <c r="M57" s="182"/>
      <c r="N57" s="182"/>
      <c r="O57" s="182"/>
      <c r="P57" s="183"/>
      <c r="Q57" s="184"/>
      <c r="R57" s="182"/>
      <c r="S57" s="182"/>
      <c r="T57" s="182"/>
      <c r="U57" s="182"/>
      <c r="V57" s="182"/>
      <c r="W57" s="182"/>
      <c r="X57" s="182"/>
      <c r="Y57" s="182"/>
      <c r="Z57" s="184"/>
      <c r="AA57" s="184"/>
      <c r="AB57" s="182"/>
      <c r="AC57" s="182"/>
      <c r="AD57" s="182"/>
      <c r="AE57" s="182"/>
      <c r="AF57" s="229" t="s">
        <v>167</v>
      </c>
      <c r="AG57" s="182"/>
      <c r="AH57" s="182"/>
      <c r="AI57" s="182"/>
      <c r="AJ57" s="182"/>
      <c r="AK57" s="182"/>
      <c r="AL57" s="182"/>
      <c r="AM57" s="182"/>
      <c r="AN57" s="182"/>
      <c r="AO57" s="182"/>
      <c r="AP57" s="182"/>
      <c r="AQ57" s="182"/>
      <c r="AR57" s="182"/>
      <c r="AS57" s="182"/>
      <c r="AT57" s="182"/>
      <c r="AU57" s="182"/>
      <c r="AV57" s="182"/>
      <c r="AW57" s="182"/>
      <c r="AX57" s="182"/>
      <c r="AY57" s="182"/>
      <c r="AZ57" s="182"/>
      <c r="BA57" s="182"/>
      <c r="BB57" s="182"/>
      <c r="BC57" s="185"/>
      <c r="BD57" s="182"/>
      <c r="BE57" s="182"/>
      <c r="BF57" s="182"/>
      <c r="BG57" s="182"/>
      <c r="BH57" s="182"/>
      <c r="BI57" s="182"/>
      <c r="BJ57" s="182"/>
      <c r="BK57" s="182"/>
      <c r="BL57" s="182"/>
      <c r="BM57" s="182"/>
      <c r="BN57" s="182"/>
      <c r="BO57" s="182"/>
      <c r="BP57" s="182"/>
      <c r="BQ57" s="182"/>
      <c r="BR57" s="182"/>
      <c r="BS57" s="182"/>
      <c r="BT57" s="182"/>
      <c r="BU57" s="182"/>
      <c r="BV57" s="182"/>
      <c r="BW57" s="182"/>
      <c r="BX57" s="182"/>
      <c r="BY57" s="182"/>
      <c r="BZ57" s="182"/>
      <c r="CA57" s="182"/>
      <c r="CB57" s="182"/>
      <c r="CC57" s="182"/>
      <c r="CD57" s="182"/>
      <c r="CE57" s="182"/>
      <c r="CF57" s="182"/>
      <c r="CG57" s="182"/>
      <c r="CH57" s="182"/>
      <c r="CI57" s="182"/>
      <c r="CJ57" s="182"/>
      <c r="CK57" s="182"/>
      <c r="CL57" s="182"/>
      <c r="CM57" s="182"/>
      <c r="CN57" s="182"/>
      <c r="CO57" s="182"/>
      <c r="CP57" s="182"/>
      <c r="CQ57" s="182"/>
    </row>
    <row r="58" spans="1:108" s="4" customFormat="1" ht="14.25" customHeight="1">
      <c r="A58" s="7"/>
      <c r="B58" s="377" t="s">
        <v>235</v>
      </c>
      <c r="C58" s="378"/>
      <c r="D58" s="378"/>
      <c r="E58" s="378"/>
      <c r="F58" s="378"/>
      <c r="G58" s="378"/>
      <c r="H58" s="379"/>
      <c r="I58" s="378"/>
      <c r="J58" s="378"/>
      <c r="K58" s="378"/>
      <c r="L58" s="378"/>
      <c r="M58" s="378"/>
      <c r="N58" s="28" t="s">
        <v>236</v>
      </c>
      <c r="O58" s="27"/>
      <c r="P58" s="27"/>
      <c r="Q58" s="27"/>
      <c r="R58" s="29"/>
      <c r="S58" s="380" t="s">
        <v>241</v>
      </c>
      <c r="T58" s="378"/>
      <c r="U58" s="381"/>
      <c r="V58" s="381"/>
      <c r="W58" s="381"/>
      <c r="X58" s="381"/>
      <c r="Y58" s="381"/>
      <c r="Z58" s="381"/>
      <c r="AA58" s="381"/>
      <c r="AB58" s="381"/>
      <c r="AC58" s="381"/>
      <c r="AD58" s="381"/>
      <c r="AE58" s="381"/>
      <c r="AF58" s="381"/>
      <c r="AG58" s="381"/>
      <c r="AH58" s="381"/>
      <c r="AI58" s="381"/>
      <c r="AJ58" s="381"/>
      <c r="AK58" s="381"/>
      <c r="AL58" s="381"/>
      <c r="AM58" s="381"/>
      <c r="AN58" s="381"/>
      <c r="AO58" s="381"/>
      <c r="AP58" s="381"/>
      <c r="AQ58" s="381"/>
      <c r="AR58" s="381"/>
      <c r="AS58" s="381"/>
      <c r="AT58" s="381"/>
      <c r="AU58" s="381"/>
      <c r="AV58" s="381"/>
      <c r="AW58" s="381"/>
      <c r="AX58" s="381"/>
      <c r="AY58" s="381"/>
      <c r="AZ58" s="381"/>
      <c r="BA58" s="381"/>
      <c r="BB58" s="381"/>
      <c r="BC58" s="381"/>
      <c r="BD58" s="381"/>
      <c r="BE58" s="382"/>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row>
    <row r="59" spans="1:108" s="4" customFormat="1" ht="14.65" customHeight="1" thickBot="1">
      <c r="A59" s="7"/>
      <c r="B59" s="433" t="s">
        <v>7</v>
      </c>
      <c r="C59" s="434"/>
      <c r="D59" s="434"/>
      <c r="E59" s="434"/>
      <c r="F59" s="434"/>
      <c r="G59" s="434"/>
      <c r="H59" s="14" t="s">
        <v>17</v>
      </c>
      <c r="I59" s="435" t="s">
        <v>19</v>
      </c>
      <c r="J59" s="434"/>
      <c r="K59" s="434"/>
      <c r="L59" s="434"/>
      <c r="M59" s="436"/>
      <c r="N59" s="23"/>
      <c r="O59" s="15"/>
      <c r="P59" s="15"/>
      <c r="Q59" s="15"/>
      <c r="R59" s="21"/>
      <c r="S59" s="407" t="s">
        <v>41</v>
      </c>
      <c r="T59" s="408"/>
      <c r="U59" s="409"/>
      <c r="V59" s="409"/>
      <c r="W59" s="409"/>
      <c r="X59" s="409"/>
      <c r="Y59" s="409"/>
      <c r="Z59" s="409"/>
      <c r="AA59" s="409"/>
      <c r="AB59" s="409"/>
      <c r="AC59" s="409"/>
      <c r="AD59" s="409"/>
      <c r="AE59" s="372" t="s">
        <v>172</v>
      </c>
      <c r="AF59" s="373"/>
      <c r="AG59" s="373"/>
      <c r="AH59" s="373"/>
      <c r="AI59" s="373"/>
      <c r="AJ59" s="373"/>
      <c r="AK59" s="373"/>
      <c r="AL59" s="373"/>
      <c r="AM59" s="373"/>
      <c r="AN59" s="373"/>
      <c r="AO59" s="373"/>
      <c r="AP59" s="373"/>
      <c r="AQ59" s="373"/>
      <c r="AR59" s="373"/>
      <c r="AS59" s="373"/>
      <c r="AT59" s="373"/>
      <c r="AU59" s="373"/>
      <c r="AV59" s="373"/>
      <c r="AW59" s="373"/>
      <c r="AX59" s="373"/>
      <c r="AY59" s="373"/>
      <c r="AZ59" s="373"/>
      <c r="BA59" s="373"/>
      <c r="BB59" s="373"/>
      <c r="BC59" s="374"/>
      <c r="BD59" s="39" t="s">
        <v>60</v>
      </c>
      <c r="BE59" s="383" t="s">
        <v>62</v>
      </c>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row>
    <row r="60" spans="1:108" s="4" customFormat="1" ht="14.65" customHeight="1">
      <c r="A60" s="7"/>
      <c r="B60" s="437" t="s">
        <v>16</v>
      </c>
      <c r="C60" s="394" t="s">
        <v>6</v>
      </c>
      <c r="D60" s="425" t="s">
        <v>1</v>
      </c>
      <c r="E60" s="394" t="s">
        <v>152</v>
      </c>
      <c r="F60" s="394" t="s">
        <v>14</v>
      </c>
      <c r="G60" s="394" t="s">
        <v>24</v>
      </c>
      <c r="H60" s="444" t="s">
        <v>18</v>
      </c>
      <c r="I60" s="425" t="s">
        <v>4</v>
      </c>
      <c r="J60" s="425" t="s">
        <v>82</v>
      </c>
      <c r="K60" s="425" t="s">
        <v>83</v>
      </c>
      <c r="L60" s="425" t="s">
        <v>84</v>
      </c>
      <c r="M60" s="479" t="s">
        <v>5</v>
      </c>
      <c r="N60" s="446" t="s">
        <v>20</v>
      </c>
      <c r="O60" s="394" t="s">
        <v>146</v>
      </c>
      <c r="P60" s="394" t="s">
        <v>70</v>
      </c>
      <c r="Q60" s="394" t="s">
        <v>21</v>
      </c>
      <c r="R60" s="397" t="s">
        <v>147</v>
      </c>
      <c r="S60" s="399" t="s">
        <v>42</v>
      </c>
      <c r="T60" s="484" t="s">
        <v>189</v>
      </c>
      <c r="U60" s="432" t="s">
        <v>47</v>
      </c>
      <c r="V60" s="432"/>
      <c r="W60" s="432"/>
      <c r="X60" s="432"/>
      <c r="Y60" s="432"/>
      <c r="Z60" s="432"/>
      <c r="AA60" s="432"/>
      <c r="AB60" s="432"/>
      <c r="AC60" s="432"/>
      <c r="AD60" s="468"/>
      <c r="AE60" s="364" t="s">
        <v>57</v>
      </c>
      <c r="AF60" s="385" t="s">
        <v>0</v>
      </c>
      <c r="AG60" s="419"/>
      <c r="AH60" s="419"/>
      <c r="AI60" s="419"/>
      <c r="AJ60" s="419"/>
      <c r="AK60" s="387"/>
      <c r="AL60" s="385" t="s">
        <v>53</v>
      </c>
      <c r="AM60" s="419"/>
      <c r="AN60" s="419"/>
      <c r="AO60" s="419"/>
      <c r="AP60" s="419"/>
      <c r="AQ60" s="387"/>
      <c r="AR60" s="385" t="s">
        <v>55</v>
      </c>
      <c r="AS60" s="386"/>
      <c r="AT60" s="387"/>
      <c r="AU60" s="385" t="s">
        <v>54</v>
      </c>
      <c r="AV60" s="386"/>
      <c r="AW60" s="387"/>
      <c r="AX60" s="385" t="s">
        <v>56</v>
      </c>
      <c r="AY60" s="386"/>
      <c r="AZ60" s="387"/>
      <c r="BA60" s="385" t="s">
        <v>59</v>
      </c>
      <c r="BB60" s="386"/>
      <c r="BC60" s="387"/>
      <c r="BD60" s="388" t="s">
        <v>61</v>
      </c>
      <c r="BE60" s="482"/>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row>
    <row r="61" spans="1:108" s="4" customFormat="1" ht="14.25" customHeight="1">
      <c r="A61" s="7"/>
      <c r="B61" s="438"/>
      <c r="C61" s="390"/>
      <c r="D61" s="396"/>
      <c r="E61" s="445"/>
      <c r="F61" s="390"/>
      <c r="G61" s="390"/>
      <c r="H61" s="390"/>
      <c r="I61" s="396"/>
      <c r="J61" s="396"/>
      <c r="K61" s="396"/>
      <c r="L61" s="396"/>
      <c r="M61" s="480"/>
      <c r="N61" s="475"/>
      <c r="O61" s="390"/>
      <c r="P61" s="390"/>
      <c r="Q61" s="390"/>
      <c r="R61" s="398"/>
      <c r="S61" s="485"/>
      <c r="T61" s="458"/>
      <c r="U61" s="426" t="s">
        <v>162</v>
      </c>
      <c r="V61" s="390" t="s">
        <v>43</v>
      </c>
      <c r="W61" s="390" t="s">
        <v>44</v>
      </c>
      <c r="X61" s="390" t="s">
        <v>45</v>
      </c>
      <c r="Y61" s="392" t="s">
        <v>46</v>
      </c>
      <c r="Z61" s="390" t="s">
        <v>48</v>
      </c>
      <c r="AA61" s="428" t="s">
        <v>49</v>
      </c>
      <c r="AB61" s="428" t="s">
        <v>163</v>
      </c>
      <c r="AC61" s="428" t="s">
        <v>50</v>
      </c>
      <c r="AD61" s="430" t="s">
        <v>51</v>
      </c>
      <c r="AE61" s="486"/>
      <c r="AF61" s="422" t="s">
        <v>52</v>
      </c>
      <c r="AG61" s="432"/>
      <c r="AH61" s="468"/>
      <c r="AI61" s="476" t="s">
        <v>8</v>
      </c>
      <c r="AJ61" s="477"/>
      <c r="AK61" s="478"/>
      <c r="AL61" s="422" t="s">
        <v>52</v>
      </c>
      <c r="AM61" s="432"/>
      <c r="AN61" s="468"/>
      <c r="AO61" s="476" t="s">
        <v>8</v>
      </c>
      <c r="AP61" s="477"/>
      <c r="AQ61" s="478"/>
      <c r="AR61" s="413" t="s">
        <v>85</v>
      </c>
      <c r="AS61" s="469" t="s">
        <v>86</v>
      </c>
      <c r="AT61" s="417" t="s">
        <v>87</v>
      </c>
      <c r="AU61" s="413" t="s">
        <v>85</v>
      </c>
      <c r="AV61" s="469" t="s">
        <v>86</v>
      </c>
      <c r="AW61" s="417" t="s">
        <v>87</v>
      </c>
      <c r="AX61" s="413" t="s">
        <v>85</v>
      </c>
      <c r="AY61" s="469" t="s">
        <v>86</v>
      </c>
      <c r="AZ61" s="417" t="s">
        <v>87</v>
      </c>
      <c r="BA61" s="413" t="s">
        <v>85</v>
      </c>
      <c r="BB61" s="469" t="s">
        <v>86</v>
      </c>
      <c r="BC61" s="417" t="s">
        <v>87</v>
      </c>
      <c r="BD61" s="389"/>
      <c r="BE61" s="482"/>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row>
    <row r="62" spans="1:108" s="4" customFormat="1" ht="14.65" customHeight="1" thickBot="1">
      <c r="A62" s="7"/>
      <c r="B62" s="439"/>
      <c r="C62" s="471"/>
      <c r="D62" s="440"/>
      <c r="E62" s="391"/>
      <c r="F62" s="471"/>
      <c r="G62" s="471"/>
      <c r="H62" s="471"/>
      <c r="I62" s="440"/>
      <c r="J62" s="440"/>
      <c r="K62" s="440"/>
      <c r="L62" s="440"/>
      <c r="M62" s="481"/>
      <c r="N62" s="37" t="s">
        <v>2</v>
      </c>
      <c r="O62" s="36" t="s">
        <v>3</v>
      </c>
      <c r="P62" s="471"/>
      <c r="Q62" s="36" t="s">
        <v>88</v>
      </c>
      <c r="R62" s="159" t="s">
        <v>148</v>
      </c>
      <c r="S62" s="232" t="s">
        <v>2</v>
      </c>
      <c r="T62" s="459"/>
      <c r="U62" s="427"/>
      <c r="V62" s="391"/>
      <c r="W62" s="391"/>
      <c r="X62" s="391"/>
      <c r="Y62" s="393"/>
      <c r="Z62" s="391"/>
      <c r="AA62" s="429"/>
      <c r="AB62" s="429"/>
      <c r="AC62" s="429"/>
      <c r="AD62" s="431"/>
      <c r="AE62" s="38" t="s">
        <v>89</v>
      </c>
      <c r="AF62" s="104" t="s">
        <v>90</v>
      </c>
      <c r="AG62" s="169" t="s">
        <v>91</v>
      </c>
      <c r="AH62" s="103" t="s">
        <v>92</v>
      </c>
      <c r="AI62" s="104" t="s">
        <v>90</v>
      </c>
      <c r="AJ62" s="169" t="s">
        <v>91</v>
      </c>
      <c r="AK62" s="103" t="s">
        <v>92</v>
      </c>
      <c r="AL62" s="104" t="s">
        <v>90</v>
      </c>
      <c r="AM62" s="169" t="s">
        <v>91</v>
      </c>
      <c r="AN62" s="103" t="s">
        <v>92</v>
      </c>
      <c r="AO62" s="104" t="s">
        <v>90</v>
      </c>
      <c r="AP62" s="169" t="s">
        <v>91</v>
      </c>
      <c r="AQ62" s="103" t="s">
        <v>92</v>
      </c>
      <c r="AR62" s="414"/>
      <c r="AS62" s="470"/>
      <c r="AT62" s="418"/>
      <c r="AU62" s="414"/>
      <c r="AV62" s="470"/>
      <c r="AW62" s="418"/>
      <c r="AX62" s="414"/>
      <c r="AY62" s="470"/>
      <c r="AZ62" s="418"/>
      <c r="BA62" s="414"/>
      <c r="BB62" s="470"/>
      <c r="BC62" s="418"/>
      <c r="BD62" s="36" t="s">
        <v>88</v>
      </c>
      <c r="BE62" s="41" t="s">
        <v>93</v>
      </c>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row>
    <row r="63" spans="1:108" s="4" customFormat="1" ht="14.25" customHeight="1">
      <c r="A63" s="7"/>
      <c r="B63" s="31">
        <v>1</v>
      </c>
      <c r="C63" s="32" t="s">
        <v>71</v>
      </c>
      <c r="D63" s="32" t="s">
        <v>73</v>
      </c>
      <c r="E63" s="32" t="s">
        <v>153</v>
      </c>
      <c r="F63" s="32" t="s">
        <v>74</v>
      </c>
      <c r="G63" s="32">
        <v>1</v>
      </c>
      <c r="H63" s="32">
        <v>2</v>
      </c>
      <c r="I63" s="32">
        <v>80</v>
      </c>
      <c r="J63" s="32">
        <v>79</v>
      </c>
      <c r="K63" s="32">
        <v>75</v>
      </c>
      <c r="L63" s="32">
        <v>77</v>
      </c>
      <c r="M63" s="136">
        <f t="shared" ref="M63:M71" si="8">SUM(I63:L63)</f>
        <v>311</v>
      </c>
      <c r="N63" s="33">
        <v>80</v>
      </c>
      <c r="O63" s="32">
        <v>90</v>
      </c>
      <c r="P63" s="32">
        <v>40</v>
      </c>
      <c r="Q63" s="32">
        <v>80</v>
      </c>
      <c r="R63" s="160">
        <f>O63/Q63</f>
        <v>1.125</v>
      </c>
      <c r="S63" s="233">
        <f t="shared" ref="S63:S71" si="9">SUM(U63:AD63)</f>
        <v>58</v>
      </c>
      <c r="T63" s="237">
        <v>54</v>
      </c>
      <c r="U63" s="105">
        <v>0</v>
      </c>
      <c r="V63" s="32">
        <v>1</v>
      </c>
      <c r="W63" s="32">
        <v>1</v>
      </c>
      <c r="X63" s="32">
        <v>31</v>
      </c>
      <c r="Y63" s="32">
        <v>2</v>
      </c>
      <c r="Z63" s="32">
        <v>2</v>
      </c>
      <c r="AA63" s="32">
        <v>6</v>
      </c>
      <c r="AB63" s="45">
        <v>5</v>
      </c>
      <c r="AC63" s="45">
        <v>0</v>
      </c>
      <c r="AD63" s="34">
        <v>10</v>
      </c>
      <c r="AE63" s="138">
        <f t="shared" ref="AE63:AE71" si="10">AF63+AI63+AL63+AO63+AR63+AU63+AX63+BA63</f>
        <v>22</v>
      </c>
      <c r="AF63" s="34">
        <v>2</v>
      </c>
      <c r="AG63" s="166">
        <v>2</v>
      </c>
      <c r="AH63" s="105">
        <v>2</v>
      </c>
      <c r="AI63" s="34">
        <v>8</v>
      </c>
      <c r="AJ63" s="166">
        <v>8</v>
      </c>
      <c r="AK63" s="105">
        <v>5</v>
      </c>
      <c r="AL63" s="34">
        <v>1</v>
      </c>
      <c r="AM63" s="166">
        <v>1</v>
      </c>
      <c r="AN63" s="105">
        <v>1</v>
      </c>
      <c r="AO63" s="34">
        <v>3</v>
      </c>
      <c r="AP63" s="166">
        <v>3</v>
      </c>
      <c r="AQ63" s="105">
        <v>3</v>
      </c>
      <c r="AR63" s="34">
        <v>3</v>
      </c>
      <c r="AS63" s="166">
        <v>3</v>
      </c>
      <c r="AT63" s="105">
        <v>1</v>
      </c>
      <c r="AU63" s="34">
        <v>3</v>
      </c>
      <c r="AV63" s="166">
        <v>3</v>
      </c>
      <c r="AW63" s="105">
        <v>3</v>
      </c>
      <c r="AX63" s="34">
        <v>2</v>
      </c>
      <c r="AY63" s="166">
        <v>2</v>
      </c>
      <c r="AZ63" s="105">
        <v>2</v>
      </c>
      <c r="BA63" s="34">
        <v>0</v>
      </c>
      <c r="BB63" s="166">
        <v>0</v>
      </c>
      <c r="BC63" s="105">
        <v>0</v>
      </c>
      <c r="BD63" s="32">
        <v>0</v>
      </c>
      <c r="BE63" s="139">
        <f t="shared" ref="BE63:BE71" si="11">S63+AE63+BD63</f>
        <v>80</v>
      </c>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row>
    <row r="64" spans="1:108" s="4" customFormat="1" ht="13.9" customHeight="1">
      <c r="A64" s="7"/>
      <c r="B64" s="30"/>
      <c r="C64" s="6"/>
      <c r="D64" s="6" t="s">
        <v>96</v>
      </c>
      <c r="E64" s="6" t="s">
        <v>153</v>
      </c>
      <c r="F64" s="6" t="s">
        <v>75</v>
      </c>
      <c r="G64" s="6">
        <v>4</v>
      </c>
      <c r="H64" s="6">
        <v>1</v>
      </c>
      <c r="I64" s="6">
        <v>42</v>
      </c>
      <c r="J64" s="6">
        <v>80</v>
      </c>
      <c r="K64" s="6">
        <v>80</v>
      </c>
      <c r="L64" s="6">
        <v>75</v>
      </c>
      <c r="M64" s="137">
        <f t="shared" si="8"/>
        <v>277</v>
      </c>
      <c r="N64" s="24">
        <v>40</v>
      </c>
      <c r="O64" s="6">
        <v>100</v>
      </c>
      <c r="P64" s="6">
        <v>50</v>
      </c>
      <c r="Q64" s="6">
        <v>81</v>
      </c>
      <c r="R64" s="161">
        <f t="shared" ref="R64:R71" si="12">O64/Q64</f>
        <v>1.2345679012345678</v>
      </c>
      <c r="S64" s="234">
        <f t="shared" si="9"/>
        <v>41</v>
      </c>
      <c r="T64" s="238">
        <v>38</v>
      </c>
      <c r="U64" s="106">
        <v>0</v>
      </c>
      <c r="V64" s="6">
        <v>0</v>
      </c>
      <c r="W64" s="6">
        <v>1</v>
      </c>
      <c r="X64" s="6">
        <v>22</v>
      </c>
      <c r="Y64" s="6">
        <v>1</v>
      </c>
      <c r="Z64" s="6">
        <v>6</v>
      </c>
      <c r="AA64" s="6">
        <v>5</v>
      </c>
      <c r="AB64" s="9">
        <v>2</v>
      </c>
      <c r="AC64" s="9">
        <v>1</v>
      </c>
      <c r="AD64" s="25">
        <v>3</v>
      </c>
      <c r="AE64" s="138">
        <f t="shared" si="10"/>
        <v>34</v>
      </c>
      <c r="AF64" s="25">
        <v>3</v>
      </c>
      <c r="AG64" s="167">
        <v>2</v>
      </c>
      <c r="AH64" s="106">
        <v>2</v>
      </c>
      <c r="AI64" s="25">
        <v>10</v>
      </c>
      <c r="AJ64" s="167">
        <v>9</v>
      </c>
      <c r="AK64" s="106">
        <v>8</v>
      </c>
      <c r="AL64" s="25">
        <v>0</v>
      </c>
      <c r="AM64" s="167">
        <v>0</v>
      </c>
      <c r="AN64" s="106">
        <v>0</v>
      </c>
      <c r="AO64" s="25">
        <v>3</v>
      </c>
      <c r="AP64" s="167">
        <v>2</v>
      </c>
      <c r="AQ64" s="106">
        <v>2</v>
      </c>
      <c r="AR64" s="25">
        <v>10</v>
      </c>
      <c r="AS64" s="167">
        <v>8</v>
      </c>
      <c r="AT64" s="106">
        <v>8</v>
      </c>
      <c r="AU64" s="25">
        <v>5</v>
      </c>
      <c r="AV64" s="167">
        <v>5</v>
      </c>
      <c r="AW64" s="106">
        <v>3</v>
      </c>
      <c r="AX64" s="25">
        <v>3</v>
      </c>
      <c r="AY64" s="167">
        <v>3</v>
      </c>
      <c r="AZ64" s="106">
        <v>2</v>
      </c>
      <c r="BA64" s="25">
        <v>0</v>
      </c>
      <c r="BB64" s="167">
        <v>0</v>
      </c>
      <c r="BC64" s="106">
        <v>0</v>
      </c>
      <c r="BD64" s="6">
        <v>1</v>
      </c>
      <c r="BE64" s="140">
        <f t="shared" si="11"/>
        <v>76</v>
      </c>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row>
    <row r="65" spans="1:108" s="4" customFormat="1" ht="14.65" customHeight="1">
      <c r="A65" s="7"/>
      <c r="B65" s="30">
        <v>2</v>
      </c>
      <c r="C65" s="6" t="s">
        <v>71</v>
      </c>
      <c r="D65" s="6" t="s">
        <v>76</v>
      </c>
      <c r="E65" s="6" t="s">
        <v>166</v>
      </c>
      <c r="F65" s="6" t="s">
        <v>77</v>
      </c>
      <c r="G65" s="6">
        <v>17</v>
      </c>
      <c r="H65" s="6"/>
      <c r="I65" s="6"/>
      <c r="J65" s="6"/>
      <c r="K65" s="6">
        <v>34</v>
      </c>
      <c r="L65" s="6">
        <v>33</v>
      </c>
      <c r="M65" s="137">
        <f t="shared" si="8"/>
        <v>67</v>
      </c>
      <c r="N65" s="24"/>
      <c r="O65" s="6"/>
      <c r="P65" s="6"/>
      <c r="Q65" s="6"/>
      <c r="R65" s="161" t="e">
        <f t="shared" si="12"/>
        <v>#DIV/0!</v>
      </c>
      <c r="S65" s="234">
        <f t="shared" si="9"/>
        <v>26</v>
      </c>
      <c r="T65" s="238">
        <v>26</v>
      </c>
      <c r="U65" s="106">
        <v>0</v>
      </c>
      <c r="V65" s="6">
        <v>0</v>
      </c>
      <c r="W65" s="6">
        <v>0</v>
      </c>
      <c r="X65" s="6">
        <v>10</v>
      </c>
      <c r="Y65" s="6">
        <v>2</v>
      </c>
      <c r="Z65" s="6">
        <v>5</v>
      </c>
      <c r="AA65" s="6">
        <v>3</v>
      </c>
      <c r="AB65" s="9">
        <v>1</v>
      </c>
      <c r="AC65" s="9">
        <v>2</v>
      </c>
      <c r="AD65" s="25">
        <v>3</v>
      </c>
      <c r="AE65" s="138">
        <f t="shared" si="10"/>
        <v>12</v>
      </c>
      <c r="AF65" s="25">
        <v>0</v>
      </c>
      <c r="AG65" s="167">
        <v>0</v>
      </c>
      <c r="AH65" s="106">
        <v>0</v>
      </c>
      <c r="AI65" s="25">
        <v>5</v>
      </c>
      <c r="AJ65" s="167">
        <v>5</v>
      </c>
      <c r="AK65" s="106">
        <v>5</v>
      </c>
      <c r="AL65" s="25">
        <v>0</v>
      </c>
      <c r="AM65" s="167">
        <v>0</v>
      </c>
      <c r="AN65" s="106">
        <v>0</v>
      </c>
      <c r="AO65" s="25">
        <v>2</v>
      </c>
      <c r="AP65" s="167">
        <v>1</v>
      </c>
      <c r="AQ65" s="106">
        <v>1</v>
      </c>
      <c r="AR65" s="25">
        <v>2</v>
      </c>
      <c r="AS65" s="167">
        <v>2</v>
      </c>
      <c r="AT65" s="106">
        <v>0</v>
      </c>
      <c r="AU65" s="25">
        <v>1</v>
      </c>
      <c r="AV65" s="167">
        <v>1</v>
      </c>
      <c r="AW65" s="106">
        <v>1</v>
      </c>
      <c r="AX65" s="25">
        <v>1</v>
      </c>
      <c r="AY65" s="167">
        <v>1</v>
      </c>
      <c r="AZ65" s="106">
        <v>1</v>
      </c>
      <c r="BA65" s="25">
        <v>1</v>
      </c>
      <c r="BB65" s="167">
        <v>1</v>
      </c>
      <c r="BC65" s="106">
        <v>1</v>
      </c>
      <c r="BD65" s="6">
        <v>2</v>
      </c>
      <c r="BE65" s="140">
        <f t="shared" si="11"/>
        <v>40</v>
      </c>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row>
    <row r="66" spans="1:108" s="4" customFormat="1" ht="14.65" customHeight="1">
      <c r="A66" s="7"/>
      <c r="B66" s="30">
        <v>3</v>
      </c>
      <c r="C66" s="6" t="s">
        <v>72</v>
      </c>
      <c r="D66" s="6" t="s">
        <v>78</v>
      </c>
      <c r="E66" s="6" t="s">
        <v>153</v>
      </c>
      <c r="F66" s="6" t="s">
        <v>79</v>
      </c>
      <c r="G66" s="6">
        <v>14</v>
      </c>
      <c r="H66" s="6">
        <v>1</v>
      </c>
      <c r="I66" s="6">
        <v>35</v>
      </c>
      <c r="J66" s="6">
        <v>35</v>
      </c>
      <c r="K66" s="6">
        <v>36</v>
      </c>
      <c r="L66" s="6">
        <v>35</v>
      </c>
      <c r="M66" s="137">
        <f t="shared" si="8"/>
        <v>141</v>
      </c>
      <c r="N66" s="24">
        <v>35</v>
      </c>
      <c r="O66" s="6">
        <v>30</v>
      </c>
      <c r="P66" s="6"/>
      <c r="Q66" s="6">
        <v>30</v>
      </c>
      <c r="R66" s="161">
        <f t="shared" si="12"/>
        <v>1</v>
      </c>
      <c r="S66" s="234">
        <f t="shared" si="9"/>
        <v>10</v>
      </c>
      <c r="T66" s="238">
        <v>9</v>
      </c>
      <c r="U66" s="106">
        <v>0</v>
      </c>
      <c r="V66" s="6">
        <v>0</v>
      </c>
      <c r="W66" s="6">
        <v>0</v>
      </c>
      <c r="X66" s="6">
        <v>3</v>
      </c>
      <c r="Y66" s="6">
        <v>1</v>
      </c>
      <c r="Z66" s="6">
        <v>0</v>
      </c>
      <c r="AA66" s="6">
        <v>2</v>
      </c>
      <c r="AB66" s="9">
        <v>0</v>
      </c>
      <c r="AC66" s="9">
        <v>0</v>
      </c>
      <c r="AD66" s="25">
        <v>4</v>
      </c>
      <c r="AE66" s="138">
        <f t="shared" si="10"/>
        <v>23</v>
      </c>
      <c r="AF66" s="25">
        <v>0</v>
      </c>
      <c r="AG66" s="167">
        <v>0</v>
      </c>
      <c r="AH66" s="106">
        <v>0</v>
      </c>
      <c r="AI66" s="25">
        <v>13</v>
      </c>
      <c r="AJ66" s="167">
        <v>10</v>
      </c>
      <c r="AK66" s="106">
        <v>10</v>
      </c>
      <c r="AL66" s="25">
        <v>0</v>
      </c>
      <c r="AM66" s="167">
        <v>0</v>
      </c>
      <c r="AN66" s="106">
        <v>0</v>
      </c>
      <c r="AO66" s="25">
        <v>5</v>
      </c>
      <c r="AP66" s="167">
        <v>5</v>
      </c>
      <c r="AQ66" s="106">
        <v>3</v>
      </c>
      <c r="AR66" s="25">
        <v>5</v>
      </c>
      <c r="AS66" s="167">
        <v>3</v>
      </c>
      <c r="AT66" s="106">
        <v>3</v>
      </c>
      <c r="AU66" s="25">
        <v>0</v>
      </c>
      <c r="AV66" s="167">
        <v>0</v>
      </c>
      <c r="AW66" s="106">
        <v>0</v>
      </c>
      <c r="AX66" s="25">
        <v>0</v>
      </c>
      <c r="AY66" s="167">
        <v>0</v>
      </c>
      <c r="AZ66" s="106">
        <v>0</v>
      </c>
      <c r="BA66" s="25">
        <v>0</v>
      </c>
      <c r="BB66" s="167">
        <v>0</v>
      </c>
      <c r="BC66" s="106">
        <v>0</v>
      </c>
      <c r="BD66" s="6">
        <v>2</v>
      </c>
      <c r="BE66" s="140">
        <f t="shared" si="11"/>
        <v>35</v>
      </c>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row>
    <row r="67" spans="1:108" s="4" customFormat="1" ht="14.65" customHeight="1">
      <c r="A67" s="7"/>
      <c r="B67" s="30"/>
      <c r="C67" s="6"/>
      <c r="D67" s="6"/>
      <c r="E67" s="6"/>
      <c r="F67" s="6"/>
      <c r="G67" s="6"/>
      <c r="H67" s="6"/>
      <c r="I67" s="6"/>
      <c r="J67" s="6"/>
      <c r="K67" s="6"/>
      <c r="L67" s="6"/>
      <c r="M67" s="137">
        <f t="shared" si="8"/>
        <v>0</v>
      </c>
      <c r="N67" s="24"/>
      <c r="O67" s="6"/>
      <c r="P67" s="6"/>
      <c r="Q67" s="6"/>
      <c r="R67" s="161" t="e">
        <f t="shared" si="12"/>
        <v>#DIV/0!</v>
      </c>
      <c r="S67" s="234">
        <f t="shared" si="9"/>
        <v>0</v>
      </c>
      <c r="T67" s="238"/>
      <c r="U67" s="106"/>
      <c r="V67" s="6"/>
      <c r="W67" s="6"/>
      <c r="X67" s="6"/>
      <c r="Y67" s="6"/>
      <c r="Z67" s="6"/>
      <c r="AA67" s="6"/>
      <c r="AB67" s="9"/>
      <c r="AC67" s="9"/>
      <c r="AD67" s="25"/>
      <c r="AE67" s="138">
        <f t="shared" si="10"/>
        <v>0</v>
      </c>
      <c r="AF67" s="25"/>
      <c r="AG67" s="167"/>
      <c r="AH67" s="106"/>
      <c r="AI67" s="25"/>
      <c r="AJ67" s="167"/>
      <c r="AK67" s="106"/>
      <c r="AL67" s="25"/>
      <c r="AM67" s="167"/>
      <c r="AN67" s="106"/>
      <c r="AO67" s="25"/>
      <c r="AP67" s="167"/>
      <c r="AQ67" s="106"/>
      <c r="AR67" s="25"/>
      <c r="AS67" s="167"/>
      <c r="AT67" s="106"/>
      <c r="AU67" s="25"/>
      <c r="AV67" s="167"/>
      <c r="AW67" s="106"/>
      <c r="AX67" s="25"/>
      <c r="AY67" s="167"/>
      <c r="AZ67" s="106"/>
      <c r="BA67" s="25"/>
      <c r="BB67" s="167"/>
      <c r="BC67" s="106"/>
      <c r="BD67" s="6"/>
      <c r="BE67" s="140">
        <f t="shared" si="11"/>
        <v>0</v>
      </c>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row>
    <row r="68" spans="1:108" s="4" customFormat="1" ht="14.65" customHeight="1">
      <c r="A68" s="7"/>
      <c r="B68" s="30"/>
      <c r="C68" s="6"/>
      <c r="D68" s="194"/>
      <c r="E68" s="6"/>
      <c r="F68" s="6"/>
      <c r="G68" s="6"/>
      <c r="H68" s="6"/>
      <c r="I68" s="6"/>
      <c r="J68" s="6"/>
      <c r="K68" s="6"/>
      <c r="L68" s="6"/>
      <c r="M68" s="137">
        <f t="shared" si="8"/>
        <v>0</v>
      </c>
      <c r="N68" s="24"/>
      <c r="O68" s="6"/>
      <c r="P68" s="6"/>
      <c r="Q68" s="6"/>
      <c r="R68" s="161" t="e">
        <f t="shared" si="12"/>
        <v>#DIV/0!</v>
      </c>
      <c r="S68" s="234">
        <f t="shared" si="9"/>
        <v>0</v>
      </c>
      <c r="T68" s="238"/>
      <c r="U68" s="106"/>
      <c r="V68" s="6"/>
      <c r="W68" s="6"/>
      <c r="X68" s="6"/>
      <c r="Y68" s="6"/>
      <c r="Z68" s="6"/>
      <c r="AA68" s="6"/>
      <c r="AB68" s="9"/>
      <c r="AC68" s="9"/>
      <c r="AD68" s="25"/>
      <c r="AE68" s="138">
        <f t="shared" si="10"/>
        <v>0</v>
      </c>
      <c r="AF68" s="25"/>
      <c r="AG68" s="167"/>
      <c r="AH68" s="106"/>
      <c r="AI68" s="25"/>
      <c r="AJ68" s="167"/>
      <c r="AK68" s="106"/>
      <c r="AL68" s="25"/>
      <c r="AM68" s="167"/>
      <c r="AN68" s="106"/>
      <c r="AO68" s="25"/>
      <c r="AP68" s="167"/>
      <c r="AQ68" s="106"/>
      <c r="AR68" s="25"/>
      <c r="AS68" s="167"/>
      <c r="AT68" s="106"/>
      <c r="AU68" s="25"/>
      <c r="AV68" s="167"/>
      <c r="AW68" s="106"/>
      <c r="AX68" s="25"/>
      <c r="AY68" s="167"/>
      <c r="AZ68" s="106"/>
      <c r="BA68" s="25"/>
      <c r="BB68" s="167"/>
      <c r="BC68" s="106"/>
      <c r="BD68" s="6"/>
      <c r="BE68" s="140">
        <f t="shared" si="11"/>
        <v>0</v>
      </c>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row>
    <row r="69" spans="1:108" s="4" customFormat="1" ht="14.65" customHeight="1">
      <c r="A69" s="7"/>
      <c r="B69" s="30"/>
      <c r="C69" s="3"/>
      <c r="D69" s="6"/>
      <c r="E69" s="6"/>
      <c r="F69" s="6"/>
      <c r="G69" s="6"/>
      <c r="H69" s="6"/>
      <c r="I69" s="6"/>
      <c r="J69" s="6"/>
      <c r="K69" s="6"/>
      <c r="L69" s="6"/>
      <c r="M69" s="137">
        <f t="shared" si="8"/>
        <v>0</v>
      </c>
      <c r="N69" s="24"/>
      <c r="O69" s="6"/>
      <c r="P69" s="6"/>
      <c r="Q69" s="6"/>
      <c r="R69" s="161" t="e">
        <f t="shared" si="12"/>
        <v>#DIV/0!</v>
      </c>
      <c r="S69" s="234">
        <f t="shared" si="9"/>
        <v>0</v>
      </c>
      <c r="T69" s="238"/>
      <c r="U69" s="106"/>
      <c r="V69" s="6"/>
      <c r="W69" s="6"/>
      <c r="X69" s="6"/>
      <c r="Y69" s="6"/>
      <c r="Z69" s="6"/>
      <c r="AA69" s="6"/>
      <c r="AB69" s="9"/>
      <c r="AC69" s="9"/>
      <c r="AD69" s="25"/>
      <c r="AE69" s="138">
        <f t="shared" si="10"/>
        <v>0</v>
      </c>
      <c r="AF69" s="25"/>
      <c r="AG69" s="167"/>
      <c r="AH69" s="106"/>
      <c r="AI69" s="25"/>
      <c r="AJ69" s="167"/>
      <c r="AK69" s="106"/>
      <c r="AL69" s="25"/>
      <c r="AM69" s="167"/>
      <c r="AN69" s="106"/>
      <c r="AO69" s="25"/>
      <c r="AP69" s="167"/>
      <c r="AQ69" s="106"/>
      <c r="AR69" s="25"/>
      <c r="AS69" s="167"/>
      <c r="AT69" s="106"/>
      <c r="AU69" s="25"/>
      <c r="AV69" s="167"/>
      <c r="AW69" s="106"/>
      <c r="AX69" s="25"/>
      <c r="AY69" s="167"/>
      <c r="AZ69" s="106"/>
      <c r="BA69" s="25"/>
      <c r="BB69" s="167"/>
      <c r="BC69" s="106"/>
      <c r="BD69" s="6"/>
      <c r="BE69" s="140">
        <f t="shared" si="11"/>
        <v>0</v>
      </c>
      <c r="BF69" s="7"/>
      <c r="BG69" s="7"/>
      <c r="BH69" s="7"/>
      <c r="BI69" s="7"/>
      <c r="BJ69" s="7"/>
      <c r="BK69" s="7"/>
      <c r="BL69" s="7"/>
      <c r="BM69" s="7"/>
      <c r="BN69" s="7"/>
      <c r="BO69" s="7"/>
      <c r="BP69" s="7"/>
      <c r="BQ69" s="7"/>
      <c r="BR69" s="7"/>
      <c r="BS69" s="7"/>
      <c r="BT69" s="7"/>
      <c r="BU69" s="7"/>
      <c r="BV69" s="7"/>
      <c r="BW69" s="7"/>
      <c r="BX69" s="7"/>
      <c r="BY69" s="7"/>
      <c r="BZ69" s="7"/>
      <c r="CA69" s="7"/>
      <c r="CB69" s="7"/>
      <c r="CC69" s="7"/>
      <c r="CD69" s="7"/>
      <c r="CE69" s="7"/>
      <c r="CF69" s="7"/>
      <c r="CG69" s="7"/>
      <c r="CH69" s="7"/>
      <c r="CI69" s="7"/>
      <c r="CJ69" s="7"/>
      <c r="CK69" s="7"/>
      <c r="CL69" s="7"/>
      <c r="CM69" s="7"/>
      <c r="CN69" s="7"/>
      <c r="CO69" s="7"/>
      <c r="CP69" s="7"/>
      <c r="CQ69" s="7"/>
      <c r="CR69" s="7"/>
      <c r="CS69" s="7"/>
      <c r="CT69" s="7"/>
      <c r="CU69" s="7"/>
      <c r="CV69" s="7"/>
      <c r="CW69" s="7"/>
      <c r="CX69" s="7"/>
      <c r="CY69" s="7"/>
      <c r="CZ69" s="7"/>
      <c r="DA69" s="7"/>
      <c r="DB69" s="7"/>
      <c r="DC69" s="7"/>
      <c r="DD69" s="7"/>
    </row>
    <row r="70" spans="1:108" s="4" customFormat="1" ht="14.65" customHeight="1">
      <c r="A70" s="7"/>
      <c r="B70" s="30"/>
      <c r="C70" s="3"/>
      <c r="D70" s="6"/>
      <c r="E70" s="6"/>
      <c r="F70" s="6"/>
      <c r="G70" s="6"/>
      <c r="H70" s="6"/>
      <c r="I70" s="6"/>
      <c r="J70" s="6"/>
      <c r="K70" s="6"/>
      <c r="L70" s="6"/>
      <c r="M70" s="137">
        <f t="shared" si="8"/>
        <v>0</v>
      </c>
      <c r="N70" s="24"/>
      <c r="O70" s="6"/>
      <c r="P70" s="6"/>
      <c r="Q70" s="6"/>
      <c r="R70" s="161" t="e">
        <f t="shared" si="12"/>
        <v>#DIV/0!</v>
      </c>
      <c r="S70" s="234">
        <f t="shared" si="9"/>
        <v>0</v>
      </c>
      <c r="T70" s="238"/>
      <c r="U70" s="106"/>
      <c r="V70" s="6"/>
      <c r="W70" s="6"/>
      <c r="X70" s="6"/>
      <c r="Y70" s="6"/>
      <c r="Z70" s="6"/>
      <c r="AA70" s="6"/>
      <c r="AB70" s="9"/>
      <c r="AC70" s="9"/>
      <c r="AD70" s="25"/>
      <c r="AE70" s="138">
        <f t="shared" si="10"/>
        <v>0</v>
      </c>
      <c r="AF70" s="25"/>
      <c r="AG70" s="167"/>
      <c r="AH70" s="106"/>
      <c r="AI70" s="25"/>
      <c r="AJ70" s="167"/>
      <c r="AK70" s="106"/>
      <c r="AL70" s="25"/>
      <c r="AM70" s="167"/>
      <c r="AN70" s="106"/>
      <c r="AO70" s="25"/>
      <c r="AP70" s="167"/>
      <c r="AQ70" s="106"/>
      <c r="AR70" s="25"/>
      <c r="AS70" s="167"/>
      <c r="AT70" s="106"/>
      <c r="AU70" s="25"/>
      <c r="AV70" s="167"/>
      <c r="AW70" s="106"/>
      <c r="AX70" s="25"/>
      <c r="AY70" s="167"/>
      <c r="AZ70" s="106"/>
      <c r="BA70" s="25"/>
      <c r="BB70" s="167"/>
      <c r="BC70" s="106"/>
      <c r="BD70" s="6"/>
      <c r="BE70" s="140">
        <f t="shared" si="11"/>
        <v>0</v>
      </c>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row>
    <row r="71" spans="1:108" s="4" customFormat="1" ht="14.65" customHeight="1">
      <c r="A71" s="7"/>
      <c r="B71" s="30"/>
      <c r="C71" s="6"/>
      <c r="D71" s="6"/>
      <c r="E71" s="6"/>
      <c r="F71" s="6"/>
      <c r="G71" s="6"/>
      <c r="H71" s="6"/>
      <c r="I71" s="6"/>
      <c r="J71" s="6"/>
      <c r="K71" s="6"/>
      <c r="L71" s="6"/>
      <c r="M71" s="137">
        <f t="shared" si="8"/>
        <v>0</v>
      </c>
      <c r="N71" s="24"/>
      <c r="O71" s="6"/>
      <c r="P71" s="6"/>
      <c r="Q71" s="6"/>
      <c r="R71" s="161" t="e">
        <f t="shared" si="12"/>
        <v>#DIV/0!</v>
      </c>
      <c r="S71" s="234">
        <f t="shared" si="9"/>
        <v>0</v>
      </c>
      <c r="T71" s="238"/>
      <c r="U71" s="106"/>
      <c r="V71" s="6"/>
      <c r="W71" s="6"/>
      <c r="X71" s="6"/>
      <c r="Y71" s="6"/>
      <c r="Z71" s="6"/>
      <c r="AA71" s="6"/>
      <c r="AB71" s="9"/>
      <c r="AC71" s="9"/>
      <c r="AD71" s="25"/>
      <c r="AE71" s="138">
        <f t="shared" si="10"/>
        <v>0</v>
      </c>
      <c r="AF71" s="25"/>
      <c r="AG71" s="167"/>
      <c r="AH71" s="106"/>
      <c r="AI71" s="25"/>
      <c r="AJ71" s="167"/>
      <c r="AK71" s="106"/>
      <c r="AL71" s="25"/>
      <c r="AM71" s="167"/>
      <c r="AN71" s="106"/>
      <c r="AO71" s="25"/>
      <c r="AP71" s="167"/>
      <c r="AQ71" s="106"/>
      <c r="AR71" s="25"/>
      <c r="AS71" s="167"/>
      <c r="AT71" s="106"/>
      <c r="AU71" s="25"/>
      <c r="AV71" s="167"/>
      <c r="AW71" s="106"/>
      <c r="AX71" s="25"/>
      <c r="AY71" s="167"/>
      <c r="AZ71" s="106"/>
      <c r="BA71" s="25"/>
      <c r="BB71" s="167"/>
      <c r="BC71" s="106"/>
      <c r="BD71" s="6"/>
      <c r="BE71" s="140">
        <f t="shared" si="11"/>
        <v>0</v>
      </c>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row>
    <row r="72" spans="1:108" s="135" customFormat="1" ht="14.65" customHeight="1" thickBot="1">
      <c r="A72" s="124"/>
      <c r="B72" s="125"/>
      <c r="C72" s="126"/>
      <c r="D72" s="127" t="s">
        <v>5</v>
      </c>
      <c r="E72" s="127"/>
      <c r="F72" s="127">
        <f>COUNTA(F63:F71)</f>
        <v>4</v>
      </c>
      <c r="G72" s="127"/>
      <c r="H72" s="127">
        <f t="shared" ref="H72:Q72" si="13">SUM(H63:H71)</f>
        <v>4</v>
      </c>
      <c r="I72" s="127">
        <f t="shared" si="13"/>
        <v>157</v>
      </c>
      <c r="J72" s="127">
        <f t="shared" si="13"/>
        <v>194</v>
      </c>
      <c r="K72" s="127">
        <f t="shared" si="13"/>
        <v>225</v>
      </c>
      <c r="L72" s="127">
        <f t="shared" si="13"/>
        <v>220</v>
      </c>
      <c r="M72" s="128">
        <f>SUM(M63:M71)</f>
        <v>796</v>
      </c>
      <c r="N72" s="129">
        <f t="shared" si="13"/>
        <v>155</v>
      </c>
      <c r="O72" s="127">
        <f t="shared" si="13"/>
        <v>220</v>
      </c>
      <c r="P72" s="127">
        <f t="shared" si="13"/>
        <v>90</v>
      </c>
      <c r="Q72" s="127">
        <f t="shared" si="13"/>
        <v>191</v>
      </c>
      <c r="R72" s="130"/>
      <c r="S72" s="235">
        <f>SUM(S63:S71)</f>
        <v>135</v>
      </c>
      <c r="T72" s="236">
        <f>SUM(T63:T71)</f>
        <v>127</v>
      </c>
      <c r="U72" s="141">
        <f t="shared" ref="U72:AT72" si="14">SUM(U63:U71)</f>
        <v>0</v>
      </c>
      <c r="V72" s="127">
        <f t="shared" si="14"/>
        <v>1</v>
      </c>
      <c r="W72" s="127">
        <f t="shared" si="14"/>
        <v>2</v>
      </c>
      <c r="X72" s="127">
        <f t="shared" si="14"/>
        <v>66</v>
      </c>
      <c r="Y72" s="127">
        <f t="shared" si="14"/>
        <v>6</v>
      </c>
      <c r="Z72" s="127">
        <f t="shared" si="14"/>
        <v>13</v>
      </c>
      <c r="AA72" s="127">
        <f t="shared" si="14"/>
        <v>16</v>
      </c>
      <c r="AB72" s="131">
        <f t="shared" si="14"/>
        <v>8</v>
      </c>
      <c r="AC72" s="131">
        <f t="shared" si="14"/>
        <v>3</v>
      </c>
      <c r="AD72" s="127">
        <f t="shared" si="14"/>
        <v>20</v>
      </c>
      <c r="AE72" s="127">
        <f>SUM(AE63:AE71)</f>
        <v>91</v>
      </c>
      <c r="AF72" s="128">
        <f t="shared" si="14"/>
        <v>5</v>
      </c>
      <c r="AG72" s="168">
        <f t="shared" si="14"/>
        <v>4</v>
      </c>
      <c r="AH72" s="141">
        <f t="shared" si="14"/>
        <v>4</v>
      </c>
      <c r="AI72" s="128">
        <f t="shared" si="14"/>
        <v>36</v>
      </c>
      <c r="AJ72" s="168">
        <f t="shared" si="14"/>
        <v>32</v>
      </c>
      <c r="AK72" s="141">
        <f t="shared" si="14"/>
        <v>28</v>
      </c>
      <c r="AL72" s="128">
        <f t="shared" si="14"/>
        <v>1</v>
      </c>
      <c r="AM72" s="168">
        <f t="shared" si="14"/>
        <v>1</v>
      </c>
      <c r="AN72" s="141">
        <f t="shared" si="14"/>
        <v>1</v>
      </c>
      <c r="AO72" s="128">
        <f t="shared" si="14"/>
        <v>13</v>
      </c>
      <c r="AP72" s="168">
        <f t="shared" si="14"/>
        <v>11</v>
      </c>
      <c r="AQ72" s="141">
        <f t="shared" si="14"/>
        <v>9</v>
      </c>
      <c r="AR72" s="128">
        <f t="shared" si="14"/>
        <v>20</v>
      </c>
      <c r="AS72" s="168">
        <f t="shared" si="14"/>
        <v>16</v>
      </c>
      <c r="AT72" s="141">
        <f t="shared" si="14"/>
        <v>12</v>
      </c>
      <c r="AU72" s="128">
        <f t="shared" ref="AU72:BC72" si="15">SUM(AU63:AU71)</f>
        <v>9</v>
      </c>
      <c r="AV72" s="168">
        <f t="shared" si="15"/>
        <v>9</v>
      </c>
      <c r="AW72" s="141">
        <f t="shared" si="15"/>
        <v>7</v>
      </c>
      <c r="AX72" s="128">
        <f t="shared" si="15"/>
        <v>6</v>
      </c>
      <c r="AY72" s="168">
        <f t="shared" si="15"/>
        <v>6</v>
      </c>
      <c r="AZ72" s="141">
        <f t="shared" si="15"/>
        <v>5</v>
      </c>
      <c r="BA72" s="128">
        <f t="shared" si="15"/>
        <v>1</v>
      </c>
      <c r="BB72" s="168">
        <f t="shared" si="15"/>
        <v>1</v>
      </c>
      <c r="BC72" s="141">
        <f t="shared" si="15"/>
        <v>1</v>
      </c>
      <c r="BD72" s="127">
        <f>SUM(BD63:BD71)</f>
        <v>5</v>
      </c>
      <c r="BE72" s="132">
        <f>SUM(S72,AE72,BD72)</f>
        <v>231</v>
      </c>
      <c r="BF72" s="124"/>
      <c r="BG72" s="124"/>
      <c r="BH72" s="124"/>
      <c r="BI72" s="124"/>
      <c r="BJ72" s="124"/>
      <c r="BK72" s="124"/>
      <c r="BL72" s="124"/>
      <c r="BM72" s="124"/>
      <c r="BN72" s="124"/>
      <c r="BO72" s="124"/>
      <c r="BP72" s="124"/>
      <c r="BQ72" s="124"/>
      <c r="BR72" s="124"/>
      <c r="BS72" s="124"/>
      <c r="BT72" s="124"/>
      <c r="BU72" s="124"/>
      <c r="BV72" s="124"/>
      <c r="BW72" s="124"/>
      <c r="BX72" s="124"/>
      <c r="BY72" s="124"/>
      <c r="BZ72" s="124"/>
      <c r="CA72" s="124"/>
      <c r="CB72" s="124"/>
      <c r="CC72" s="124"/>
      <c r="CD72" s="124"/>
      <c r="CE72" s="124"/>
      <c r="CF72" s="124"/>
      <c r="CG72" s="124"/>
      <c r="CH72" s="124"/>
      <c r="CI72" s="124"/>
      <c r="CJ72" s="124"/>
      <c r="CK72" s="124"/>
      <c r="CL72" s="124"/>
      <c r="CM72" s="124"/>
      <c r="CN72" s="124"/>
      <c r="CO72" s="124"/>
      <c r="CP72" s="124"/>
      <c r="CQ72" s="124"/>
      <c r="CR72" s="124"/>
      <c r="CS72" s="124"/>
      <c r="CT72" s="124"/>
      <c r="CU72" s="124"/>
      <c r="CV72" s="124"/>
      <c r="CW72" s="124"/>
      <c r="CX72" s="124"/>
      <c r="CY72" s="124"/>
      <c r="CZ72" s="124"/>
      <c r="DA72" s="124"/>
      <c r="DB72" s="124"/>
      <c r="DC72" s="124"/>
      <c r="DD72" s="124"/>
    </row>
    <row r="73" spans="1:108" s="135" customFormat="1" ht="14.65" customHeight="1">
      <c r="A73" s="124"/>
      <c r="B73" s="200"/>
      <c r="C73" s="200"/>
      <c r="D73" s="201"/>
      <c r="E73" s="201"/>
      <c r="F73" s="201"/>
      <c r="G73" s="201"/>
      <c r="H73" s="201"/>
      <c r="I73" s="201"/>
      <c r="J73" s="201"/>
      <c r="K73" s="201"/>
      <c r="L73" s="231" t="s">
        <v>176</v>
      </c>
      <c r="M73" s="230">
        <f>SUM(I72:L72)</f>
        <v>796</v>
      </c>
      <c r="N73" s="201"/>
      <c r="O73" s="201"/>
      <c r="P73" s="201"/>
      <c r="Q73" s="201"/>
      <c r="R73" s="231" t="s">
        <v>176</v>
      </c>
      <c r="S73" s="226">
        <f>SUM(U72:AD72)</f>
        <v>135</v>
      </c>
      <c r="T73" s="226"/>
      <c r="U73" s="201"/>
      <c r="V73" s="201"/>
      <c r="W73" s="201"/>
      <c r="X73" s="201"/>
      <c r="Y73" s="201"/>
      <c r="Z73" s="201"/>
      <c r="AA73" s="201"/>
      <c r="AB73" s="202"/>
      <c r="AC73" s="202"/>
      <c r="AD73" s="231" t="s">
        <v>177</v>
      </c>
      <c r="AE73" s="225">
        <f>SUM(AF72,AI72,AL72,AO72,AR72,AU72,AX72,BA72)</f>
        <v>91</v>
      </c>
      <c r="AF73" s="201"/>
      <c r="AG73" s="201"/>
      <c r="AH73" s="201"/>
      <c r="AI73" s="201"/>
      <c r="AJ73" s="201"/>
      <c r="AK73" s="201"/>
      <c r="AL73" s="201"/>
      <c r="AM73" s="201"/>
      <c r="AN73" s="201"/>
      <c r="AO73" s="201"/>
      <c r="AP73" s="201"/>
      <c r="AQ73" s="201"/>
      <c r="AR73" s="201"/>
      <c r="AS73" s="201"/>
      <c r="AT73" s="201"/>
      <c r="AU73" s="201"/>
      <c r="AV73" s="201"/>
      <c r="AW73" s="201"/>
      <c r="AX73" s="201"/>
      <c r="AY73" s="201"/>
      <c r="AZ73" s="201"/>
      <c r="BA73" s="201"/>
      <c r="BB73" s="201"/>
      <c r="BC73" s="201"/>
      <c r="BD73" s="231" t="s">
        <v>179</v>
      </c>
      <c r="BE73" s="225">
        <f>SUM(BE63:BE71)</f>
        <v>231</v>
      </c>
      <c r="BF73" s="124"/>
      <c r="BG73" s="124"/>
      <c r="BH73" s="124"/>
      <c r="BI73" s="124"/>
      <c r="BJ73" s="124"/>
      <c r="BK73" s="124"/>
      <c r="BL73" s="124"/>
      <c r="BM73" s="124"/>
      <c r="BN73" s="124"/>
      <c r="BO73" s="124"/>
      <c r="BP73" s="124"/>
      <c r="BQ73" s="124"/>
      <c r="BR73" s="124"/>
      <c r="BS73" s="124"/>
      <c r="BT73" s="124"/>
      <c r="BU73" s="124"/>
      <c r="BV73" s="124"/>
      <c r="BW73" s="124"/>
      <c r="BX73" s="124"/>
      <c r="BY73" s="124"/>
      <c r="BZ73" s="124"/>
      <c r="CA73" s="124"/>
      <c r="CB73" s="124"/>
      <c r="CC73" s="124"/>
      <c r="CD73" s="124"/>
      <c r="CE73" s="124"/>
      <c r="CF73" s="124"/>
      <c r="CG73" s="124"/>
      <c r="CH73" s="124"/>
      <c r="CI73" s="124"/>
      <c r="CJ73" s="124"/>
      <c r="CK73" s="124"/>
      <c r="CL73" s="124"/>
      <c r="CM73" s="124"/>
      <c r="CN73" s="124"/>
      <c r="CO73" s="124"/>
      <c r="CP73" s="124"/>
      <c r="CQ73" s="124"/>
      <c r="CR73" s="124"/>
      <c r="CS73" s="124"/>
      <c r="CT73" s="124"/>
      <c r="CU73" s="124"/>
      <c r="CV73" s="124"/>
      <c r="CW73" s="124"/>
      <c r="CX73" s="124"/>
      <c r="CY73" s="124"/>
      <c r="CZ73" s="124"/>
      <c r="DA73" s="124"/>
      <c r="DB73" s="124"/>
      <c r="DC73" s="124"/>
      <c r="DD73" s="124"/>
    </row>
    <row r="74" spans="1:108" s="135" customFormat="1" ht="14.65" customHeight="1">
      <c r="A74" s="124"/>
      <c r="B74" s="200"/>
      <c r="C74" s="200"/>
      <c r="D74" s="201"/>
      <c r="E74" s="201"/>
      <c r="F74" s="201"/>
      <c r="G74" s="201"/>
      <c r="H74" s="201"/>
      <c r="I74" s="201"/>
      <c r="J74" s="201"/>
      <c r="K74" s="201"/>
      <c r="L74" s="231" t="s">
        <v>175</v>
      </c>
      <c r="M74" s="230">
        <f>SUM(I63:L71)</f>
        <v>796</v>
      </c>
      <c r="N74" s="201"/>
      <c r="O74" s="201"/>
      <c r="P74" s="201"/>
      <c r="Q74" s="201"/>
      <c r="R74" s="231" t="s">
        <v>175</v>
      </c>
      <c r="S74" s="226">
        <f>SUM(U63:AD71)</f>
        <v>135</v>
      </c>
      <c r="T74" s="226"/>
      <c r="U74" s="201"/>
      <c r="V74" s="201"/>
      <c r="W74" s="201"/>
      <c r="X74" s="201"/>
      <c r="Y74" s="201"/>
      <c r="Z74" s="201"/>
      <c r="AA74" s="201"/>
      <c r="AB74" s="202"/>
      <c r="AC74" s="202"/>
      <c r="AD74" s="231" t="s">
        <v>178</v>
      </c>
      <c r="AE74" s="225">
        <f>SUM(AF63:AF71,AI63:AI71,AL63:AL71,AO63:AO71,AR63:AR71,AU63:AU71,AX63:AX71,BA63:BA71)</f>
        <v>91</v>
      </c>
      <c r="AF74" s="201"/>
      <c r="AG74" s="201"/>
      <c r="AH74" s="201"/>
      <c r="AI74" s="201"/>
      <c r="AJ74" s="201"/>
      <c r="AK74" s="201"/>
      <c r="AL74" s="201"/>
      <c r="AM74" s="201"/>
      <c r="AN74" s="201"/>
      <c r="AO74" s="201"/>
      <c r="AP74" s="201"/>
      <c r="AQ74" s="201"/>
      <c r="AR74" s="201"/>
      <c r="AS74" s="201"/>
      <c r="AT74" s="201"/>
      <c r="AU74" s="201"/>
      <c r="AV74" s="201"/>
      <c r="AW74" s="201"/>
      <c r="AX74" s="201"/>
      <c r="AY74" s="201"/>
      <c r="AZ74" s="201"/>
      <c r="BA74" s="201"/>
      <c r="BB74" s="201"/>
      <c r="BC74" s="201"/>
      <c r="BD74" s="231" t="s">
        <v>175</v>
      </c>
      <c r="BE74" s="225">
        <f>SUM(U63:AD71,AF63:AF71,AI63:AI71,AL63:AL71,AO63:AO71,AR63:AR71,AU63:AU71,AX63:AX71,BA63:BA71,BD63:BD71)</f>
        <v>231</v>
      </c>
      <c r="BF74" s="124"/>
      <c r="BG74" s="124"/>
      <c r="BH74" s="124"/>
      <c r="BI74" s="124"/>
      <c r="BJ74" s="124"/>
      <c r="BK74" s="124"/>
      <c r="BL74" s="124"/>
      <c r="BM74" s="124"/>
      <c r="BN74" s="124"/>
      <c r="BO74" s="124"/>
      <c r="BP74" s="124"/>
      <c r="BQ74" s="124"/>
      <c r="BR74" s="124"/>
      <c r="BS74" s="124"/>
      <c r="BT74" s="124"/>
      <c r="BU74" s="124"/>
      <c r="BV74" s="124"/>
      <c r="BW74" s="124"/>
      <c r="BX74" s="124"/>
      <c r="BY74" s="124"/>
      <c r="BZ74" s="124"/>
      <c r="CA74" s="124"/>
      <c r="CB74" s="124"/>
      <c r="CC74" s="124"/>
      <c r="CD74" s="124"/>
      <c r="CE74" s="124"/>
      <c r="CF74" s="124"/>
      <c r="CG74" s="124"/>
      <c r="CH74" s="124"/>
      <c r="CI74" s="124"/>
      <c r="CJ74" s="124"/>
      <c r="CK74" s="124"/>
      <c r="CL74" s="124"/>
      <c r="CM74" s="124"/>
      <c r="CN74" s="124"/>
      <c r="CO74" s="124"/>
      <c r="CP74" s="124"/>
      <c r="CQ74" s="124"/>
      <c r="CR74" s="124"/>
      <c r="CS74" s="124"/>
      <c r="CT74" s="124"/>
      <c r="CU74" s="124"/>
      <c r="CV74" s="124"/>
      <c r="CW74" s="124"/>
      <c r="CX74" s="124"/>
      <c r="CY74" s="124"/>
      <c r="CZ74" s="124"/>
      <c r="DA74" s="124"/>
      <c r="DB74" s="124"/>
      <c r="DC74" s="124"/>
      <c r="DD74" s="124"/>
    </row>
  </sheetData>
  <mergeCells count="137">
    <mergeCell ref="AI28:AK28"/>
    <mergeCell ref="AL28:AN28"/>
    <mergeCell ref="AO28:AQ28"/>
    <mergeCell ref="AR28:AT28"/>
    <mergeCell ref="AU28:AW28"/>
    <mergeCell ref="AX28:AZ28"/>
    <mergeCell ref="BA28:BC28"/>
    <mergeCell ref="BE59:BE61"/>
    <mergeCell ref="BA60:BC60"/>
    <mergeCell ref="BD60:BD61"/>
    <mergeCell ref="BC61:BC62"/>
    <mergeCell ref="AE59:BC59"/>
    <mergeCell ref="AU60:AW60"/>
    <mergeCell ref="AX60:AZ60"/>
    <mergeCell ref="AV61:AV62"/>
    <mergeCell ref="AF60:AK60"/>
    <mergeCell ref="AI61:AK61"/>
    <mergeCell ref="AE60:AE61"/>
    <mergeCell ref="BB61:BB62"/>
    <mergeCell ref="AB61:AB62"/>
    <mergeCell ref="BA61:BA62"/>
    <mergeCell ref="AS61:AS62"/>
    <mergeCell ref="AT61:AT62"/>
    <mergeCell ref="AU61:AU62"/>
    <mergeCell ref="S59:AD59"/>
    <mergeCell ref="AC61:AC62"/>
    <mergeCell ref="AD61:AD62"/>
    <mergeCell ref="AF61:AH61"/>
    <mergeCell ref="S60:S61"/>
    <mergeCell ref="Y61:Y62"/>
    <mergeCell ref="Z61:Z62"/>
    <mergeCell ref="AA61:AA62"/>
    <mergeCell ref="AZ61:AZ62"/>
    <mergeCell ref="AW61:AW62"/>
    <mergeCell ref="AX61:AX62"/>
    <mergeCell ref="AY61:AY62"/>
    <mergeCell ref="AR60:AT60"/>
    <mergeCell ref="AL60:AQ60"/>
    <mergeCell ref="AL61:AN61"/>
    <mergeCell ref="AO61:AQ61"/>
    <mergeCell ref="U61:U62"/>
    <mergeCell ref="AR61:AR62"/>
    <mergeCell ref="U60:AD60"/>
    <mergeCell ref="X61:X62"/>
    <mergeCell ref="V61:V62"/>
    <mergeCell ref="W61:W62"/>
    <mergeCell ref="O60:O61"/>
    <mergeCell ref="P60:P62"/>
    <mergeCell ref="Q60:Q61"/>
    <mergeCell ref="R60:R61"/>
    <mergeCell ref="T60:T62"/>
    <mergeCell ref="N60:N61"/>
    <mergeCell ref="BA11:BC11"/>
    <mergeCell ref="AU11:AW11"/>
    <mergeCell ref="AR12:AR13"/>
    <mergeCell ref="AR11:AT11"/>
    <mergeCell ref="AZ12:AZ13"/>
    <mergeCell ref="AU12:AU13"/>
    <mergeCell ref="AV12:AV13"/>
    <mergeCell ref="AW12:AW13"/>
    <mergeCell ref="BB12:BB13"/>
    <mergeCell ref="AX12:AX13"/>
    <mergeCell ref="A1:D1"/>
    <mergeCell ref="A2:D2"/>
    <mergeCell ref="B10:G10"/>
    <mergeCell ref="G11:G13"/>
    <mergeCell ref="F11:F13"/>
    <mergeCell ref="AF11:AK11"/>
    <mergeCell ref="AX11:AZ11"/>
    <mergeCell ref="B9:M9"/>
    <mergeCell ref="B3:C3"/>
    <mergeCell ref="I10:M10"/>
    <mergeCell ref="K11:K13"/>
    <mergeCell ref="L11:L13"/>
    <mergeCell ref="J11:J13"/>
    <mergeCell ref="M11:M13"/>
    <mergeCell ref="O11:O12"/>
    <mergeCell ref="S9:BE9"/>
    <mergeCell ref="BE10:BE12"/>
    <mergeCell ref="AC12:AC13"/>
    <mergeCell ref="AE11:AE12"/>
    <mergeCell ref="AS12:AS13"/>
    <mergeCell ref="AL11:AQ11"/>
    <mergeCell ref="AE10:BC10"/>
    <mergeCell ref="BC12:BC13"/>
    <mergeCell ref="AF12:AH12"/>
    <mergeCell ref="A50:D50"/>
    <mergeCell ref="I59:M59"/>
    <mergeCell ref="B60:B62"/>
    <mergeCell ref="C60:C62"/>
    <mergeCell ref="D60:D62"/>
    <mergeCell ref="G60:G62"/>
    <mergeCell ref="H60:H62"/>
    <mergeCell ref="B59:G59"/>
    <mergeCell ref="F60:F62"/>
    <mergeCell ref="E60:E62"/>
    <mergeCell ref="M60:M62"/>
    <mergeCell ref="I60:I62"/>
    <mergeCell ref="J60:J62"/>
    <mergeCell ref="K60:K62"/>
    <mergeCell ref="L60:L62"/>
    <mergeCell ref="AO12:AQ12"/>
    <mergeCell ref="AT12:AT13"/>
    <mergeCell ref="S10:AD10"/>
    <mergeCell ref="Y12:Y13"/>
    <mergeCell ref="Z12:Z13"/>
    <mergeCell ref="AA12:AA13"/>
    <mergeCell ref="AB12:AB13"/>
    <mergeCell ref="AD12:AD13"/>
    <mergeCell ref="U12:U13"/>
    <mergeCell ref="V12:V13"/>
    <mergeCell ref="W12:W13"/>
    <mergeCell ref="X12:X13"/>
    <mergeCell ref="T11:T13"/>
    <mergeCell ref="S11:S12"/>
    <mergeCell ref="AL12:AN12"/>
    <mergeCell ref="U11:AD11"/>
    <mergeCell ref="BD11:BD12"/>
    <mergeCell ref="AY12:AY13"/>
    <mergeCell ref="BA12:BA13"/>
    <mergeCell ref="B58:M58"/>
    <mergeCell ref="B52:C52"/>
    <mergeCell ref="A49:C49"/>
    <mergeCell ref="A51:D51"/>
    <mergeCell ref="H11:H13"/>
    <mergeCell ref="E11:E13"/>
    <mergeCell ref="I11:I13"/>
    <mergeCell ref="P11:P13"/>
    <mergeCell ref="B11:B13"/>
    <mergeCell ref="C11:C13"/>
    <mergeCell ref="D11:D13"/>
    <mergeCell ref="AF28:AH28"/>
    <mergeCell ref="Q11:Q12"/>
    <mergeCell ref="R11:R12"/>
    <mergeCell ref="N11:N12"/>
    <mergeCell ref="S58:BE58"/>
    <mergeCell ref="AI12:AK12"/>
  </mergeCells>
  <phoneticPr fontId="2"/>
  <conditionalFormatting sqref="AG14">
    <cfRule type="cellIs" dxfId="156" priority="157" stopIfTrue="1" operator="greaterThan">
      <formula>AF14</formula>
    </cfRule>
  </conditionalFormatting>
  <conditionalFormatting sqref="AG15">
    <cfRule type="cellIs" dxfId="155" priority="156" stopIfTrue="1" operator="greaterThan">
      <formula>AF15</formula>
    </cfRule>
  </conditionalFormatting>
  <conditionalFormatting sqref="AG16:AG17">
    <cfRule type="cellIs" dxfId="154" priority="155" stopIfTrue="1" operator="greaterThan">
      <formula>AF16</formula>
    </cfRule>
  </conditionalFormatting>
  <conditionalFormatting sqref="AG18">
    <cfRule type="cellIs" dxfId="153" priority="154" stopIfTrue="1" operator="greaterThan">
      <formula>AF18</formula>
    </cfRule>
  </conditionalFormatting>
  <conditionalFormatting sqref="AG19">
    <cfRule type="cellIs" dxfId="152" priority="153" stopIfTrue="1" operator="greaterThan">
      <formula>AF19</formula>
    </cfRule>
  </conditionalFormatting>
  <conditionalFormatting sqref="AG20">
    <cfRule type="cellIs" dxfId="151" priority="152" stopIfTrue="1" operator="greaterThan">
      <formula>AF20</formula>
    </cfRule>
  </conditionalFormatting>
  <conditionalFormatting sqref="AG21">
    <cfRule type="cellIs" dxfId="150" priority="151" stopIfTrue="1" operator="greaterThan">
      <formula>AF21</formula>
    </cfRule>
  </conditionalFormatting>
  <conditionalFormatting sqref="AG22">
    <cfRule type="cellIs" dxfId="149" priority="150" stopIfTrue="1" operator="greaterThan">
      <formula>AF22</formula>
    </cfRule>
  </conditionalFormatting>
  <conditionalFormatting sqref="AG23">
    <cfRule type="cellIs" dxfId="148" priority="149" stopIfTrue="1" operator="greaterThan">
      <formula>AF23</formula>
    </cfRule>
  </conditionalFormatting>
  <conditionalFormatting sqref="AH14">
    <cfRule type="cellIs" dxfId="147" priority="148" stopIfTrue="1" operator="greaterThan">
      <formula>AG14</formula>
    </cfRule>
  </conditionalFormatting>
  <conditionalFormatting sqref="AH15">
    <cfRule type="cellIs" dxfId="146" priority="147" stopIfTrue="1" operator="greaterThan">
      <formula>AG15</formula>
    </cfRule>
  </conditionalFormatting>
  <conditionalFormatting sqref="AH16:AH17">
    <cfRule type="cellIs" dxfId="145" priority="146" stopIfTrue="1" operator="greaterThan">
      <formula>AG16</formula>
    </cfRule>
  </conditionalFormatting>
  <conditionalFormatting sqref="AH18">
    <cfRule type="cellIs" dxfId="144" priority="145" stopIfTrue="1" operator="greaterThan">
      <formula>AG18</formula>
    </cfRule>
  </conditionalFormatting>
  <conditionalFormatting sqref="AH19">
    <cfRule type="cellIs" dxfId="143" priority="144" stopIfTrue="1" operator="greaterThan">
      <formula>AG19</formula>
    </cfRule>
  </conditionalFormatting>
  <conditionalFormatting sqref="AH20">
    <cfRule type="cellIs" dxfId="142" priority="143" stopIfTrue="1" operator="greaterThan">
      <formula>AG20</formula>
    </cfRule>
  </conditionalFormatting>
  <conditionalFormatting sqref="AH21">
    <cfRule type="cellIs" dxfId="141" priority="142" stopIfTrue="1" operator="greaterThan">
      <formula>AG21</formula>
    </cfRule>
  </conditionalFormatting>
  <conditionalFormatting sqref="AH22">
    <cfRule type="cellIs" dxfId="140" priority="141" stopIfTrue="1" operator="greaterThan">
      <formula>AG22</formula>
    </cfRule>
  </conditionalFormatting>
  <conditionalFormatting sqref="AH23">
    <cfRule type="cellIs" dxfId="139" priority="140" stopIfTrue="1" operator="greaterThan">
      <formula>AG23</formula>
    </cfRule>
  </conditionalFormatting>
  <conditionalFormatting sqref="AJ14">
    <cfRule type="cellIs" dxfId="138" priority="139" stopIfTrue="1" operator="greaterThan">
      <formula>AI14</formula>
    </cfRule>
  </conditionalFormatting>
  <conditionalFormatting sqref="AJ15">
    <cfRule type="cellIs" dxfId="137" priority="138" stopIfTrue="1" operator="greaterThan">
      <formula>AI15</formula>
    </cfRule>
  </conditionalFormatting>
  <conditionalFormatting sqref="AJ16:AJ17">
    <cfRule type="cellIs" dxfId="136" priority="137" stopIfTrue="1" operator="greaterThan">
      <formula>AI16</formula>
    </cfRule>
  </conditionalFormatting>
  <conditionalFormatting sqref="AJ18">
    <cfRule type="cellIs" dxfId="135" priority="136" stopIfTrue="1" operator="greaterThan">
      <formula>AI18</formula>
    </cfRule>
  </conditionalFormatting>
  <conditionalFormatting sqref="AJ19">
    <cfRule type="cellIs" dxfId="134" priority="135" stopIfTrue="1" operator="greaterThan">
      <formula>AI19</formula>
    </cfRule>
  </conditionalFormatting>
  <conditionalFormatting sqref="AJ20">
    <cfRule type="cellIs" dxfId="133" priority="134" stopIfTrue="1" operator="greaterThan">
      <formula>AI20</formula>
    </cfRule>
  </conditionalFormatting>
  <conditionalFormatting sqref="AJ21">
    <cfRule type="cellIs" dxfId="132" priority="133" stopIfTrue="1" operator="greaterThan">
      <formula>AI21</formula>
    </cfRule>
  </conditionalFormatting>
  <conditionalFormatting sqref="AJ22">
    <cfRule type="cellIs" dxfId="131" priority="132" stopIfTrue="1" operator="greaterThan">
      <formula>AI22</formula>
    </cfRule>
  </conditionalFormatting>
  <conditionalFormatting sqref="AJ23">
    <cfRule type="cellIs" dxfId="130" priority="131" stopIfTrue="1" operator="greaterThan">
      <formula>AI23</formula>
    </cfRule>
  </conditionalFormatting>
  <conditionalFormatting sqref="AK14">
    <cfRule type="cellIs" dxfId="129" priority="130" stopIfTrue="1" operator="greaterThan">
      <formula>AJ14</formula>
    </cfRule>
  </conditionalFormatting>
  <conditionalFormatting sqref="AK15">
    <cfRule type="cellIs" dxfId="128" priority="129" stopIfTrue="1" operator="greaterThan">
      <formula>AJ15</formula>
    </cfRule>
  </conditionalFormatting>
  <conditionalFormatting sqref="AK16:AK17">
    <cfRule type="cellIs" dxfId="127" priority="128" stopIfTrue="1" operator="greaterThan">
      <formula>AJ16</formula>
    </cfRule>
  </conditionalFormatting>
  <conditionalFormatting sqref="AK18">
    <cfRule type="cellIs" dxfId="126" priority="127" stopIfTrue="1" operator="greaterThan">
      <formula>AJ18</formula>
    </cfRule>
  </conditionalFormatting>
  <conditionalFormatting sqref="AK19">
    <cfRule type="cellIs" dxfId="125" priority="126" stopIfTrue="1" operator="greaterThan">
      <formula>AJ19</formula>
    </cfRule>
  </conditionalFormatting>
  <conditionalFormatting sqref="AK20">
    <cfRule type="cellIs" dxfId="124" priority="125" stopIfTrue="1" operator="greaterThan">
      <formula>AJ20</formula>
    </cfRule>
  </conditionalFormatting>
  <conditionalFormatting sqref="AK21">
    <cfRule type="cellIs" dxfId="123" priority="124" stopIfTrue="1" operator="greaterThan">
      <formula>AJ21</formula>
    </cfRule>
  </conditionalFormatting>
  <conditionalFormatting sqref="AK22">
    <cfRule type="cellIs" dxfId="122" priority="123" stopIfTrue="1" operator="greaterThan">
      <formula>AJ22</formula>
    </cfRule>
  </conditionalFormatting>
  <conditionalFormatting sqref="AK23">
    <cfRule type="cellIs" dxfId="121" priority="122" stopIfTrue="1" operator="greaterThan">
      <formula>AJ23</formula>
    </cfRule>
  </conditionalFormatting>
  <conditionalFormatting sqref="AM14">
    <cfRule type="cellIs" dxfId="120" priority="121" stopIfTrue="1" operator="greaterThan">
      <formula>AL14</formula>
    </cfRule>
  </conditionalFormatting>
  <conditionalFormatting sqref="AM15">
    <cfRule type="cellIs" dxfId="119" priority="120" stopIfTrue="1" operator="greaterThan">
      <formula>AL15</formula>
    </cfRule>
  </conditionalFormatting>
  <conditionalFormatting sqref="AM16:AM17">
    <cfRule type="cellIs" dxfId="118" priority="119" stopIfTrue="1" operator="greaterThan">
      <formula>AL16</formula>
    </cfRule>
  </conditionalFormatting>
  <conditionalFormatting sqref="AM18">
    <cfRule type="cellIs" dxfId="117" priority="118" stopIfTrue="1" operator="greaterThan">
      <formula>AL18</formula>
    </cfRule>
  </conditionalFormatting>
  <conditionalFormatting sqref="AM19">
    <cfRule type="cellIs" dxfId="116" priority="117" stopIfTrue="1" operator="greaterThan">
      <formula>AL19</formula>
    </cfRule>
  </conditionalFormatting>
  <conditionalFormatting sqref="AM20">
    <cfRule type="cellIs" dxfId="115" priority="116" stopIfTrue="1" operator="greaterThan">
      <formula>AL20</formula>
    </cfRule>
  </conditionalFormatting>
  <conditionalFormatting sqref="AM21">
    <cfRule type="cellIs" dxfId="114" priority="115" stopIfTrue="1" operator="greaterThan">
      <formula>AL21</formula>
    </cfRule>
  </conditionalFormatting>
  <conditionalFormatting sqref="AM22">
    <cfRule type="cellIs" dxfId="113" priority="114" stopIfTrue="1" operator="greaterThan">
      <formula>AL22</formula>
    </cfRule>
  </conditionalFormatting>
  <conditionalFormatting sqref="AM23">
    <cfRule type="cellIs" dxfId="112" priority="113" stopIfTrue="1" operator="greaterThan">
      <formula>AL23</formula>
    </cfRule>
  </conditionalFormatting>
  <conditionalFormatting sqref="AN14">
    <cfRule type="cellIs" dxfId="111" priority="112" stopIfTrue="1" operator="greaterThan">
      <formula>AM14</formula>
    </cfRule>
  </conditionalFormatting>
  <conditionalFormatting sqref="AN15">
    <cfRule type="cellIs" dxfId="110" priority="111" stopIfTrue="1" operator="greaterThan">
      <formula>AM15</formula>
    </cfRule>
  </conditionalFormatting>
  <conditionalFormatting sqref="AN16:AN17">
    <cfRule type="cellIs" dxfId="109" priority="110" stopIfTrue="1" operator="greaterThan">
      <formula>AM16</formula>
    </cfRule>
  </conditionalFormatting>
  <conditionalFormatting sqref="AN18">
    <cfRule type="cellIs" dxfId="108" priority="109" stopIfTrue="1" operator="greaterThan">
      <formula>AM18</formula>
    </cfRule>
  </conditionalFormatting>
  <conditionalFormatting sqref="AN19">
    <cfRule type="cellIs" dxfId="107" priority="108" stopIfTrue="1" operator="greaterThan">
      <formula>AM19</formula>
    </cfRule>
  </conditionalFormatting>
  <conditionalFormatting sqref="AN20">
    <cfRule type="cellIs" dxfId="106" priority="107" stopIfTrue="1" operator="greaterThan">
      <formula>AM20</formula>
    </cfRule>
  </conditionalFormatting>
  <conditionalFormatting sqref="AN21">
    <cfRule type="cellIs" dxfId="105" priority="106" stopIfTrue="1" operator="greaterThan">
      <formula>AM21</formula>
    </cfRule>
  </conditionalFormatting>
  <conditionalFormatting sqref="AN22">
    <cfRule type="cellIs" dxfId="104" priority="105" stopIfTrue="1" operator="greaterThan">
      <formula>AM22</formula>
    </cfRule>
  </conditionalFormatting>
  <conditionalFormatting sqref="AN23">
    <cfRule type="cellIs" dxfId="103" priority="104" stopIfTrue="1" operator="greaterThan">
      <formula>AM23</formula>
    </cfRule>
  </conditionalFormatting>
  <conditionalFormatting sqref="AP14">
    <cfRule type="cellIs" dxfId="102" priority="103" stopIfTrue="1" operator="greaterThan">
      <formula>AO14</formula>
    </cfRule>
  </conditionalFormatting>
  <conditionalFormatting sqref="AP15">
    <cfRule type="cellIs" dxfId="101" priority="102" stopIfTrue="1" operator="greaterThan">
      <formula>AO15</formula>
    </cfRule>
  </conditionalFormatting>
  <conditionalFormatting sqref="AP16:AP17">
    <cfRule type="cellIs" dxfId="100" priority="101" stopIfTrue="1" operator="greaterThan">
      <formula>AO16</formula>
    </cfRule>
  </conditionalFormatting>
  <conditionalFormatting sqref="AP18">
    <cfRule type="cellIs" dxfId="99" priority="100" stopIfTrue="1" operator="greaterThan">
      <formula>AO18</formula>
    </cfRule>
  </conditionalFormatting>
  <conditionalFormatting sqref="AP19">
    <cfRule type="cellIs" dxfId="98" priority="99" stopIfTrue="1" operator="greaterThan">
      <formula>AO19</formula>
    </cfRule>
  </conditionalFormatting>
  <conditionalFormatting sqref="AP20">
    <cfRule type="cellIs" dxfId="97" priority="98" stopIfTrue="1" operator="greaterThan">
      <formula>AO20</formula>
    </cfRule>
  </conditionalFormatting>
  <conditionalFormatting sqref="AP21">
    <cfRule type="cellIs" dxfId="96" priority="97" stopIfTrue="1" operator="greaterThan">
      <formula>AO21</formula>
    </cfRule>
  </conditionalFormatting>
  <conditionalFormatting sqref="AP22">
    <cfRule type="cellIs" dxfId="95" priority="96" stopIfTrue="1" operator="greaterThan">
      <formula>AO22</formula>
    </cfRule>
  </conditionalFormatting>
  <conditionalFormatting sqref="AP23">
    <cfRule type="cellIs" dxfId="94" priority="95" stopIfTrue="1" operator="greaterThan">
      <formula>AO23</formula>
    </cfRule>
  </conditionalFormatting>
  <conditionalFormatting sqref="AQ14">
    <cfRule type="cellIs" dxfId="93" priority="94" stopIfTrue="1" operator="greaterThan">
      <formula>AP14</formula>
    </cfRule>
  </conditionalFormatting>
  <conditionalFormatting sqref="AQ15">
    <cfRule type="cellIs" dxfId="92" priority="93" stopIfTrue="1" operator="greaterThan">
      <formula>AP15</formula>
    </cfRule>
  </conditionalFormatting>
  <conditionalFormatting sqref="AQ16:AQ17">
    <cfRule type="cellIs" dxfId="91" priority="92" stopIfTrue="1" operator="greaterThan">
      <formula>AP16</formula>
    </cfRule>
  </conditionalFormatting>
  <conditionalFormatting sqref="AQ18">
    <cfRule type="cellIs" dxfId="90" priority="91" stopIfTrue="1" operator="greaterThan">
      <formula>AP18</formula>
    </cfRule>
  </conditionalFormatting>
  <conditionalFormatting sqref="AQ19">
    <cfRule type="cellIs" dxfId="89" priority="90" stopIfTrue="1" operator="greaterThan">
      <formula>AP19</formula>
    </cfRule>
  </conditionalFormatting>
  <conditionalFormatting sqref="AQ20">
    <cfRule type="cellIs" dxfId="88" priority="89" stopIfTrue="1" operator="greaterThan">
      <formula>AP20</formula>
    </cfRule>
  </conditionalFormatting>
  <conditionalFormatting sqref="AQ21">
    <cfRule type="cellIs" dxfId="87" priority="88" stopIfTrue="1" operator="greaterThan">
      <formula>AP21</formula>
    </cfRule>
  </conditionalFormatting>
  <conditionalFormatting sqref="AQ22">
    <cfRule type="cellIs" dxfId="86" priority="87" stopIfTrue="1" operator="greaterThan">
      <formula>AP22</formula>
    </cfRule>
  </conditionalFormatting>
  <conditionalFormatting sqref="AQ23">
    <cfRule type="cellIs" dxfId="85" priority="86" stopIfTrue="1" operator="greaterThan">
      <formula>AP23</formula>
    </cfRule>
  </conditionalFormatting>
  <conditionalFormatting sqref="AS14">
    <cfRule type="cellIs" dxfId="84" priority="85" stopIfTrue="1" operator="greaterThan">
      <formula>AR14</formula>
    </cfRule>
  </conditionalFormatting>
  <conditionalFormatting sqref="AS15">
    <cfRule type="cellIs" dxfId="83" priority="84" stopIfTrue="1" operator="greaterThan">
      <formula>AR15</formula>
    </cfRule>
  </conditionalFormatting>
  <conditionalFormatting sqref="AS16:AS17">
    <cfRule type="cellIs" dxfId="82" priority="83" stopIfTrue="1" operator="greaterThan">
      <formula>AR16</formula>
    </cfRule>
  </conditionalFormatting>
  <conditionalFormatting sqref="AS18">
    <cfRule type="cellIs" dxfId="81" priority="82" stopIfTrue="1" operator="greaterThan">
      <formula>AR18</formula>
    </cfRule>
  </conditionalFormatting>
  <conditionalFormatting sqref="AS19">
    <cfRule type="cellIs" dxfId="80" priority="81" stopIfTrue="1" operator="greaterThan">
      <formula>AR19</formula>
    </cfRule>
  </conditionalFormatting>
  <conditionalFormatting sqref="AS20">
    <cfRule type="cellIs" dxfId="79" priority="80" stopIfTrue="1" operator="greaterThan">
      <formula>AR20</formula>
    </cfRule>
  </conditionalFormatting>
  <conditionalFormatting sqref="AS21">
    <cfRule type="cellIs" dxfId="78" priority="79" stopIfTrue="1" operator="greaterThan">
      <formula>AR21</formula>
    </cfRule>
  </conditionalFormatting>
  <conditionalFormatting sqref="AS22">
    <cfRule type="cellIs" dxfId="77" priority="78" stopIfTrue="1" operator="greaterThan">
      <formula>AR22</formula>
    </cfRule>
  </conditionalFormatting>
  <conditionalFormatting sqref="AS23">
    <cfRule type="cellIs" dxfId="76" priority="77" stopIfTrue="1" operator="greaterThan">
      <formula>AR23</formula>
    </cfRule>
  </conditionalFormatting>
  <conditionalFormatting sqref="AT14">
    <cfRule type="cellIs" dxfId="75" priority="76" stopIfTrue="1" operator="greaterThan">
      <formula>AS14</formula>
    </cfRule>
  </conditionalFormatting>
  <conditionalFormatting sqref="AT15">
    <cfRule type="cellIs" dxfId="74" priority="75" stopIfTrue="1" operator="greaterThan">
      <formula>AS15</formula>
    </cfRule>
  </conditionalFormatting>
  <conditionalFormatting sqref="AT16:AT17">
    <cfRule type="cellIs" dxfId="73" priority="74" stopIfTrue="1" operator="greaterThan">
      <formula>AS16</formula>
    </cfRule>
  </conditionalFormatting>
  <conditionalFormatting sqref="AT18">
    <cfRule type="cellIs" dxfId="72" priority="73" stopIfTrue="1" operator="greaterThan">
      <formula>AS18</formula>
    </cfRule>
  </conditionalFormatting>
  <conditionalFormatting sqref="AT19">
    <cfRule type="cellIs" dxfId="71" priority="72" stopIfTrue="1" operator="greaterThan">
      <formula>AS19</formula>
    </cfRule>
  </conditionalFormatting>
  <conditionalFormatting sqref="AT20">
    <cfRule type="cellIs" dxfId="70" priority="71" stopIfTrue="1" operator="greaterThan">
      <formula>AS20</formula>
    </cfRule>
  </conditionalFormatting>
  <conditionalFormatting sqref="AT21">
    <cfRule type="cellIs" dxfId="69" priority="70" stopIfTrue="1" operator="greaterThan">
      <formula>AS21</formula>
    </cfRule>
  </conditionalFormatting>
  <conditionalFormatting sqref="AT22">
    <cfRule type="cellIs" dxfId="68" priority="69" stopIfTrue="1" operator="greaterThan">
      <formula>AS22</formula>
    </cfRule>
  </conditionalFormatting>
  <conditionalFormatting sqref="AT23">
    <cfRule type="cellIs" dxfId="67" priority="68" stopIfTrue="1" operator="greaterThan">
      <formula>AS23</formula>
    </cfRule>
  </conditionalFormatting>
  <conditionalFormatting sqref="AV14">
    <cfRule type="cellIs" dxfId="66" priority="67" stopIfTrue="1" operator="greaterThan">
      <formula>AU14</formula>
    </cfRule>
  </conditionalFormatting>
  <conditionalFormatting sqref="AV15">
    <cfRule type="cellIs" dxfId="65" priority="66" stopIfTrue="1" operator="greaterThan">
      <formula>AU15</formula>
    </cfRule>
  </conditionalFormatting>
  <conditionalFormatting sqref="AV16:AV17">
    <cfRule type="cellIs" dxfId="64" priority="65" stopIfTrue="1" operator="greaterThan">
      <formula>AU16</formula>
    </cfRule>
  </conditionalFormatting>
  <conditionalFormatting sqref="AV18">
    <cfRule type="cellIs" dxfId="63" priority="64" stopIfTrue="1" operator="greaterThan">
      <formula>AU18</formula>
    </cfRule>
  </conditionalFormatting>
  <conditionalFormatting sqref="AV19">
    <cfRule type="cellIs" dxfId="62" priority="63" stopIfTrue="1" operator="greaterThan">
      <formula>AU19</formula>
    </cfRule>
  </conditionalFormatting>
  <conditionalFormatting sqref="AV20">
    <cfRule type="cellIs" dxfId="61" priority="62" stopIfTrue="1" operator="greaterThan">
      <formula>AU20</formula>
    </cfRule>
  </conditionalFormatting>
  <conditionalFormatting sqref="AV21">
    <cfRule type="cellIs" dxfId="60" priority="61" stopIfTrue="1" operator="greaterThan">
      <formula>AU21</formula>
    </cfRule>
  </conditionalFormatting>
  <conditionalFormatting sqref="AV22">
    <cfRule type="cellIs" dxfId="59" priority="60" stopIfTrue="1" operator="greaterThan">
      <formula>AU22</formula>
    </cfRule>
  </conditionalFormatting>
  <conditionalFormatting sqref="AV23">
    <cfRule type="cellIs" dxfId="58" priority="59" stopIfTrue="1" operator="greaterThan">
      <formula>AU23</formula>
    </cfRule>
  </conditionalFormatting>
  <conditionalFormatting sqref="AW14">
    <cfRule type="cellIs" dxfId="57" priority="58" stopIfTrue="1" operator="greaterThan">
      <formula>AV14</formula>
    </cfRule>
  </conditionalFormatting>
  <conditionalFormatting sqref="AW15">
    <cfRule type="cellIs" dxfId="56" priority="57" stopIfTrue="1" operator="greaterThan">
      <formula>AV15</formula>
    </cfRule>
  </conditionalFormatting>
  <conditionalFormatting sqref="AW16:AW17">
    <cfRule type="cellIs" dxfId="55" priority="56" stopIfTrue="1" operator="greaterThan">
      <formula>AV16</formula>
    </cfRule>
  </conditionalFormatting>
  <conditionalFormatting sqref="AW18">
    <cfRule type="cellIs" dxfId="54" priority="55" stopIfTrue="1" operator="greaterThan">
      <formula>AV18</formula>
    </cfRule>
  </conditionalFormatting>
  <conditionalFormatting sqref="AW19">
    <cfRule type="cellIs" dxfId="53" priority="54" stopIfTrue="1" operator="greaterThan">
      <formula>AV19</formula>
    </cfRule>
  </conditionalFormatting>
  <conditionalFormatting sqref="AW20">
    <cfRule type="cellIs" dxfId="52" priority="53" stopIfTrue="1" operator="greaterThan">
      <formula>AV20</formula>
    </cfRule>
  </conditionalFormatting>
  <conditionalFormatting sqref="AW21">
    <cfRule type="cellIs" dxfId="51" priority="52" stopIfTrue="1" operator="greaterThan">
      <formula>AV21</formula>
    </cfRule>
  </conditionalFormatting>
  <conditionalFormatting sqref="AW22">
    <cfRule type="cellIs" dxfId="50" priority="51" stopIfTrue="1" operator="greaterThan">
      <formula>AV22</formula>
    </cfRule>
  </conditionalFormatting>
  <conditionalFormatting sqref="AW23">
    <cfRule type="cellIs" dxfId="49" priority="50" stopIfTrue="1" operator="greaterThan">
      <formula>AV23</formula>
    </cfRule>
  </conditionalFormatting>
  <conditionalFormatting sqref="AY14">
    <cfRule type="cellIs" dxfId="48" priority="49" stopIfTrue="1" operator="greaterThan">
      <formula>AX14</formula>
    </cfRule>
  </conditionalFormatting>
  <conditionalFormatting sqref="AY15">
    <cfRule type="cellIs" dxfId="47" priority="48" stopIfTrue="1" operator="greaterThan">
      <formula>AX15</formula>
    </cfRule>
  </conditionalFormatting>
  <conditionalFormatting sqref="AY16:AY17">
    <cfRule type="cellIs" dxfId="46" priority="47" stopIfTrue="1" operator="greaterThan">
      <formula>AX16</formula>
    </cfRule>
  </conditionalFormatting>
  <conditionalFormatting sqref="AY18">
    <cfRule type="cellIs" dxfId="45" priority="46" stopIfTrue="1" operator="greaterThan">
      <formula>AX18</formula>
    </cfRule>
  </conditionalFormatting>
  <conditionalFormatting sqref="AY19">
    <cfRule type="cellIs" dxfId="44" priority="45" stopIfTrue="1" operator="greaterThan">
      <formula>AX19</formula>
    </cfRule>
  </conditionalFormatting>
  <conditionalFormatting sqref="AY20">
    <cfRule type="cellIs" dxfId="43" priority="44" stopIfTrue="1" operator="greaterThan">
      <formula>AX20</formula>
    </cfRule>
  </conditionalFormatting>
  <conditionalFormatting sqref="AY21">
    <cfRule type="cellIs" dxfId="42" priority="43" stopIfTrue="1" operator="greaterThan">
      <formula>AX21</formula>
    </cfRule>
  </conditionalFormatting>
  <conditionalFormatting sqref="AY22">
    <cfRule type="cellIs" dxfId="41" priority="42" stopIfTrue="1" operator="greaterThan">
      <formula>AX22</formula>
    </cfRule>
  </conditionalFormatting>
  <conditionalFormatting sqref="AY23">
    <cfRule type="cellIs" dxfId="40" priority="41" stopIfTrue="1" operator="greaterThan">
      <formula>AX23</formula>
    </cfRule>
  </conditionalFormatting>
  <conditionalFormatting sqref="AZ14">
    <cfRule type="cellIs" dxfId="39" priority="40" stopIfTrue="1" operator="greaterThan">
      <formula>AY14</formula>
    </cfRule>
  </conditionalFormatting>
  <conditionalFormatting sqref="AZ15">
    <cfRule type="cellIs" dxfId="38" priority="39" stopIfTrue="1" operator="greaterThan">
      <formula>AY15</formula>
    </cfRule>
  </conditionalFormatting>
  <conditionalFormatting sqref="AZ16:AZ17">
    <cfRule type="cellIs" dxfId="37" priority="38" stopIfTrue="1" operator="greaterThan">
      <formula>AY16</formula>
    </cfRule>
  </conditionalFormatting>
  <conditionalFormatting sqref="AZ18">
    <cfRule type="cellIs" dxfId="36" priority="37" stopIfTrue="1" operator="greaterThan">
      <formula>AY18</formula>
    </cfRule>
  </conditionalFormatting>
  <conditionalFormatting sqref="AZ19">
    <cfRule type="cellIs" dxfId="35" priority="36" stopIfTrue="1" operator="greaterThan">
      <formula>AY19</formula>
    </cfRule>
  </conditionalFormatting>
  <conditionalFormatting sqref="AZ20">
    <cfRule type="cellIs" dxfId="34" priority="35" stopIfTrue="1" operator="greaterThan">
      <formula>AY20</formula>
    </cfRule>
  </conditionalFormatting>
  <conditionalFormatting sqref="AZ21">
    <cfRule type="cellIs" dxfId="33" priority="34" stopIfTrue="1" operator="greaterThan">
      <formula>AY21</formula>
    </cfRule>
  </conditionalFormatting>
  <conditionalFormatting sqref="AZ22">
    <cfRule type="cellIs" dxfId="32" priority="33" stopIfTrue="1" operator="greaterThan">
      <formula>AY22</formula>
    </cfRule>
  </conditionalFormatting>
  <conditionalFormatting sqref="AZ23">
    <cfRule type="cellIs" dxfId="31" priority="32" stopIfTrue="1" operator="greaterThan">
      <formula>AY23</formula>
    </cfRule>
  </conditionalFormatting>
  <conditionalFormatting sqref="BB14">
    <cfRule type="cellIs" dxfId="30" priority="31" stopIfTrue="1" operator="greaterThan">
      <formula>BA14</formula>
    </cfRule>
  </conditionalFormatting>
  <conditionalFormatting sqref="BB15">
    <cfRule type="cellIs" dxfId="29" priority="30" stopIfTrue="1" operator="greaterThan">
      <formula>BA15</formula>
    </cfRule>
  </conditionalFormatting>
  <conditionalFormatting sqref="BB16:BB17">
    <cfRule type="cellIs" dxfId="28" priority="29" stopIfTrue="1" operator="greaterThan">
      <formula>BA16</formula>
    </cfRule>
  </conditionalFormatting>
  <conditionalFormatting sqref="BB18">
    <cfRule type="cellIs" dxfId="27" priority="28" stopIfTrue="1" operator="greaterThan">
      <formula>BA18</formula>
    </cfRule>
  </conditionalFormatting>
  <conditionalFormatting sqref="BB19">
    <cfRule type="cellIs" dxfId="26" priority="27" stopIfTrue="1" operator="greaterThan">
      <formula>BA19</formula>
    </cfRule>
  </conditionalFormatting>
  <conditionalFormatting sqref="BB20">
    <cfRule type="cellIs" dxfId="25" priority="26" stopIfTrue="1" operator="greaterThan">
      <formula>BA20</formula>
    </cfRule>
  </conditionalFormatting>
  <conditionalFormatting sqref="BB21">
    <cfRule type="cellIs" dxfId="24" priority="25" stopIfTrue="1" operator="greaterThan">
      <formula>BA21</formula>
    </cfRule>
  </conditionalFormatting>
  <conditionalFormatting sqref="BB22">
    <cfRule type="cellIs" dxfId="23" priority="24" stopIfTrue="1" operator="greaterThan">
      <formula>BA22</formula>
    </cfRule>
  </conditionalFormatting>
  <conditionalFormatting sqref="BB23">
    <cfRule type="cellIs" dxfId="22" priority="23" stopIfTrue="1" operator="greaterThan">
      <formula>BA23</formula>
    </cfRule>
  </conditionalFormatting>
  <conditionalFormatting sqref="BC14">
    <cfRule type="cellIs" dxfId="21" priority="22" stopIfTrue="1" operator="greaterThan">
      <formula>BB14</formula>
    </cfRule>
  </conditionalFormatting>
  <conditionalFormatting sqref="BC15">
    <cfRule type="cellIs" dxfId="20" priority="21" stopIfTrue="1" operator="greaterThan">
      <formula>BB15</formula>
    </cfRule>
  </conditionalFormatting>
  <conditionalFormatting sqref="BC16:BC17">
    <cfRule type="cellIs" dxfId="19" priority="20" stopIfTrue="1" operator="greaterThan">
      <formula>BB16</formula>
    </cfRule>
  </conditionalFormatting>
  <conditionalFormatting sqref="BC18">
    <cfRule type="cellIs" dxfId="18" priority="19" stopIfTrue="1" operator="greaterThan">
      <formula>BB18</formula>
    </cfRule>
  </conditionalFormatting>
  <conditionalFormatting sqref="BC19">
    <cfRule type="cellIs" dxfId="17" priority="18" stopIfTrue="1" operator="greaterThan">
      <formula>BB19</formula>
    </cfRule>
  </conditionalFormatting>
  <conditionalFormatting sqref="BC20">
    <cfRule type="cellIs" dxfId="16" priority="17" stopIfTrue="1" operator="greaterThan">
      <formula>BB20</formula>
    </cfRule>
  </conditionalFormatting>
  <conditionalFormatting sqref="BC21">
    <cfRule type="cellIs" dxfId="15" priority="16" stopIfTrue="1" operator="greaterThan">
      <formula>BB21</formula>
    </cfRule>
  </conditionalFormatting>
  <conditionalFormatting sqref="BC22">
    <cfRule type="cellIs" dxfId="14" priority="15" stopIfTrue="1" operator="greaterThan">
      <formula>BB22</formula>
    </cfRule>
  </conditionalFormatting>
  <conditionalFormatting sqref="BC23">
    <cfRule type="cellIs" dxfId="13" priority="14" stopIfTrue="1" operator="greaterThan">
      <formula>BB23</formula>
    </cfRule>
  </conditionalFormatting>
  <conditionalFormatting sqref="AG17">
    <cfRule type="cellIs" dxfId="12" priority="13" stopIfTrue="1" operator="greaterThan">
      <formula>AF17</formula>
    </cfRule>
  </conditionalFormatting>
  <conditionalFormatting sqref="AH17">
    <cfRule type="cellIs" dxfId="11" priority="12" stopIfTrue="1" operator="greaterThan">
      <formula>AG17</formula>
    </cfRule>
  </conditionalFormatting>
  <conditionalFormatting sqref="AJ17">
    <cfRule type="cellIs" dxfId="10" priority="11" stopIfTrue="1" operator="greaterThan">
      <formula>AI17</formula>
    </cfRule>
  </conditionalFormatting>
  <conditionalFormatting sqref="T14">
    <cfRule type="cellIs" dxfId="9" priority="10" stopIfTrue="1" operator="greaterThan">
      <formula>$S$14</formula>
    </cfRule>
  </conditionalFormatting>
  <conditionalFormatting sqref="T15">
    <cfRule type="cellIs" dxfId="8" priority="9" stopIfTrue="1" operator="greaterThan">
      <formula>$S$15</formula>
    </cfRule>
  </conditionalFormatting>
  <conditionalFormatting sqref="T16">
    <cfRule type="cellIs" dxfId="7" priority="8" stopIfTrue="1" operator="greaterThan">
      <formula>$S$16</formula>
    </cfRule>
  </conditionalFormatting>
  <conditionalFormatting sqref="T17">
    <cfRule type="cellIs" dxfId="6" priority="7" stopIfTrue="1" operator="greaterThan">
      <formula>$S$17</formula>
    </cfRule>
  </conditionalFormatting>
  <conditionalFormatting sqref="T18">
    <cfRule type="cellIs" dxfId="5" priority="6" stopIfTrue="1" operator="greaterThan">
      <formula>$S$18</formula>
    </cfRule>
  </conditionalFormatting>
  <conditionalFormatting sqref="T19">
    <cfRule type="cellIs" dxfId="4" priority="5" stopIfTrue="1" operator="greaterThan">
      <formula>$S$19</formula>
    </cfRule>
  </conditionalFormatting>
  <conditionalFormatting sqref="T20">
    <cfRule type="cellIs" dxfId="3" priority="4" stopIfTrue="1" operator="greaterThan">
      <formula>$S$20</formula>
    </cfRule>
  </conditionalFormatting>
  <conditionalFormatting sqref="T21">
    <cfRule type="cellIs" dxfId="2" priority="3" stopIfTrue="1" operator="greaterThan">
      <formula>$S$21</formula>
    </cfRule>
  </conditionalFormatting>
  <conditionalFormatting sqref="T22">
    <cfRule type="cellIs" dxfId="1" priority="2" stopIfTrue="1" operator="greaterThan">
      <formula>$S$22</formula>
    </cfRule>
  </conditionalFormatting>
  <conditionalFormatting sqref="T23">
    <cfRule type="cellIs" dxfId="0" priority="1" stopIfTrue="1" operator="greaterThan">
      <formula>$S$23</formula>
    </cfRule>
  </conditionalFormatting>
  <dataValidations count="1">
    <dataValidation type="list" allowBlank="1" showInputMessage="1" showErrorMessage="1" sqref="G15:G22">
      <formula1>"1,2,3,4,5,6,7,8,9,10,11,12,13,14,15,16,17,18"</formula1>
    </dataValidation>
  </dataValidations>
  <printOptions gridLinesSet="0"/>
  <pageMargins left="0.32" right="0.33" top="0.3543307086614173" bottom="0.28000000000000003" header="50" footer="50"/>
  <pageSetup paperSize="9" scale="49" orientation="landscape" horizontalDpi="300" verticalDpi="300" r:id="rId1"/>
  <headerFooter alignWithMargins="0"/>
  <colBreaks count="1" manualBreakCount="1">
    <brk id="30" max="42"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DN67"/>
  <sheetViews>
    <sheetView showGridLines="0" view="pageBreakPreview" zoomScaleNormal="100" zoomScaleSheetLayoutView="100" workbookViewId="0">
      <pane xSplit="4" topLeftCell="E1" activePane="topRight" state="frozenSplit"/>
      <selection pane="topRight" sqref="A1:D1"/>
    </sheetView>
  </sheetViews>
  <sheetFormatPr defaultColWidth="11.7109375" defaultRowHeight="10.7" customHeight="1"/>
  <cols>
    <col min="1" max="1" width="4.5703125" style="1" customWidth="1"/>
    <col min="2" max="2" width="6.5703125" style="1" customWidth="1"/>
    <col min="3" max="3" width="5.7109375" style="1" customWidth="1"/>
    <col min="4" max="4" width="30.7109375" style="1" customWidth="1"/>
    <col min="5" max="5" width="24" style="1" customWidth="1"/>
    <col min="6" max="7" width="6.7109375" style="1" customWidth="1"/>
    <col min="8" max="42" width="5.7109375" style="93" customWidth="1"/>
    <col min="43" max="46" width="5.7109375" style="94" customWidth="1"/>
    <col min="47" max="47" width="5.7109375" style="95" customWidth="1"/>
    <col min="48" max="48" width="5.7109375" style="93" customWidth="1"/>
    <col min="49" max="66" width="5.7109375" style="94" customWidth="1"/>
    <col min="67" max="69" width="8.7109375" customWidth="1"/>
    <col min="83" max="83" width="29.85546875" bestFit="1" customWidth="1"/>
    <col min="84" max="84" width="3.28515625" customWidth="1"/>
    <col min="85" max="85" width="40.140625" bestFit="1" customWidth="1"/>
  </cols>
  <sheetData>
    <row r="1" spans="1:118" s="4" customFormat="1" ht="16.5" customHeight="1">
      <c r="A1" s="453" t="s">
        <v>206</v>
      </c>
      <c r="B1" s="453"/>
      <c r="C1" s="453"/>
      <c r="D1" s="453"/>
      <c r="E1" s="7"/>
      <c r="F1" s="7"/>
      <c r="G1" s="7"/>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5"/>
      <c r="AV1" s="54"/>
      <c r="AW1" s="534"/>
      <c r="AX1" s="534"/>
      <c r="AY1" s="534"/>
      <c r="AZ1" s="534"/>
      <c r="BA1" s="534"/>
      <c r="BB1" s="534"/>
      <c r="BC1" s="534"/>
      <c r="BD1" s="534"/>
      <c r="BE1" s="534"/>
      <c r="BF1" s="54"/>
      <c r="BG1" s="54"/>
      <c r="BH1" s="54"/>
      <c r="BI1" s="54"/>
      <c r="BJ1" s="54"/>
      <c r="BK1" s="54"/>
      <c r="BL1" s="54"/>
      <c r="BM1" s="54"/>
      <c r="BN1" s="54"/>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row>
    <row r="2" spans="1:118" s="4" customFormat="1" ht="16.7" customHeight="1" thickBot="1">
      <c r="A2" s="448" t="s">
        <v>13</v>
      </c>
      <c r="B2" s="448"/>
      <c r="C2" s="448"/>
      <c r="D2" s="448"/>
      <c r="E2" s="7"/>
      <c r="F2" s="7"/>
      <c r="G2" s="7"/>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5"/>
      <c r="AV2" s="54"/>
      <c r="AW2" s="56"/>
      <c r="AX2" s="56"/>
      <c r="AY2" s="56"/>
      <c r="AZ2" s="56"/>
      <c r="BA2" s="56"/>
      <c r="BB2" s="56"/>
      <c r="BC2" s="56"/>
      <c r="BD2" s="56"/>
      <c r="BE2" s="56"/>
      <c r="BF2" s="54"/>
      <c r="BG2" s="54"/>
      <c r="BH2" s="54"/>
      <c r="BI2" s="54"/>
      <c r="BJ2" s="54"/>
      <c r="BK2" s="54"/>
      <c r="BL2" s="54"/>
      <c r="BM2" s="54"/>
      <c r="BN2" s="54"/>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row>
    <row r="3" spans="1:118" s="4" customFormat="1" ht="16.7" customHeight="1" thickBot="1">
      <c r="A3" s="13"/>
      <c r="B3" s="375" t="s">
        <v>23</v>
      </c>
      <c r="C3" s="376"/>
      <c r="D3" s="16">
        <f>'様式２－４（全日制）'!D3</f>
        <v>0</v>
      </c>
      <c r="E3" s="18" t="s">
        <v>15</v>
      </c>
      <c r="F3" s="19">
        <f>'様式２－４（全日制）'!F3</f>
        <v>0</v>
      </c>
      <c r="G3" s="8"/>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5"/>
      <c r="AV3" s="54"/>
      <c r="AW3" s="56"/>
      <c r="AX3" s="56"/>
      <c r="AY3" s="56"/>
      <c r="AZ3" s="56"/>
      <c r="BA3" s="56"/>
      <c r="BB3" s="56"/>
      <c r="BC3" s="56"/>
      <c r="BD3" s="56"/>
      <c r="BE3" s="56"/>
      <c r="BF3" s="54"/>
      <c r="BG3" s="54"/>
      <c r="BH3" s="54"/>
      <c r="BI3" s="54"/>
      <c r="BJ3" s="54"/>
      <c r="BK3" s="54"/>
      <c r="BL3" s="54"/>
      <c r="BM3" s="54"/>
      <c r="BN3" s="54"/>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row>
    <row r="4" spans="1:118" s="4" customFormat="1" ht="14.25" customHeight="1">
      <c r="A4" s="5"/>
      <c r="B4" s="190" t="s">
        <v>242</v>
      </c>
      <c r="C4" s="191"/>
      <c r="D4" s="191"/>
      <c r="E4" s="7"/>
      <c r="F4" s="7"/>
      <c r="G4" s="7"/>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5"/>
      <c r="AV4" s="54"/>
      <c r="AW4" s="56"/>
      <c r="AX4" s="56"/>
      <c r="AY4" s="56"/>
      <c r="AZ4" s="56"/>
      <c r="BA4" s="56"/>
      <c r="BB4" s="56"/>
      <c r="BC4" s="56"/>
      <c r="BD4" s="56"/>
      <c r="BE4" s="56"/>
      <c r="BF4" s="54"/>
      <c r="BG4" s="54"/>
      <c r="BH4" s="54"/>
      <c r="BI4" s="54"/>
      <c r="BJ4" s="54"/>
      <c r="BK4" s="54"/>
      <c r="BL4" s="54"/>
      <c r="BM4" s="54"/>
      <c r="BN4" s="54"/>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row>
    <row r="5" spans="1:118" s="186" customFormat="1" ht="14.25" customHeight="1">
      <c r="A5" s="178"/>
      <c r="B5" s="192"/>
      <c r="C5" s="193" t="s">
        <v>191</v>
      </c>
      <c r="D5" s="193"/>
      <c r="E5" s="182"/>
      <c r="F5" s="182"/>
      <c r="G5" s="182"/>
      <c r="H5" s="182"/>
      <c r="I5" s="182"/>
      <c r="J5" s="182"/>
      <c r="K5" s="182"/>
      <c r="L5" s="182"/>
      <c r="M5" s="182"/>
      <c r="N5" s="182"/>
      <c r="O5" s="182"/>
      <c r="P5" s="183"/>
      <c r="Q5" s="184"/>
      <c r="R5" s="184"/>
      <c r="S5" s="182"/>
      <c r="T5" s="182"/>
      <c r="U5" s="182"/>
      <c r="V5" s="182"/>
      <c r="W5" s="182"/>
      <c r="X5" s="184"/>
      <c r="Y5" s="184"/>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5"/>
      <c r="BB5" s="182"/>
      <c r="BC5" s="182"/>
      <c r="BD5" s="182"/>
      <c r="BE5" s="182"/>
      <c r="BF5" s="182"/>
      <c r="BG5" s="182"/>
      <c r="BH5" s="182"/>
      <c r="BI5" s="182"/>
      <c r="BJ5" s="182"/>
      <c r="BK5" s="182"/>
      <c r="BL5" s="182"/>
      <c r="BM5" s="182"/>
      <c r="BN5" s="182"/>
      <c r="BO5" s="182"/>
      <c r="BP5" s="182"/>
      <c r="BQ5" s="182"/>
      <c r="BR5" s="182"/>
      <c r="BS5" s="182"/>
      <c r="BT5" s="182"/>
      <c r="BU5" s="182"/>
      <c r="BV5" s="182"/>
      <c r="BW5" s="182"/>
      <c r="BX5" s="182"/>
      <c r="BY5" s="182"/>
      <c r="BZ5" s="182"/>
      <c r="CA5" s="182"/>
      <c r="CB5" s="182"/>
      <c r="CC5" s="182"/>
      <c r="CD5" s="182"/>
      <c r="CE5" s="182"/>
      <c r="CF5" s="182"/>
      <c r="CG5" s="182"/>
      <c r="CH5" s="182"/>
      <c r="CI5" s="182"/>
      <c r="CJ5" s="182"/>
      <c r="CK5" s="182"/>
      <c r="CL5" s="182"/>
      <c r="CM5" s="182"/>
      <c r="CN5" s="182"/>
      <c r="CO5" s="182"/>
      <c r="CP5" s="182"/>
      <c r="CQ5" s="182"/>
      <c r="CR5" s="182"/>
      <c r="CS5" s="182"/>
      <c r="CT5" s="182"/>
      <c r="CU5" s="182"/>
      <c r="CV5" s="182"/>
      <c r="CW5" s="182"/>
      <c r="CX5" s="182"/>
    </row>
    <row r="6" spans="1:118" s="186" customFormat="1" ht="14.25" customHeight="1" thickBot="1">
      <c r="A6" s="178"/>
      <c r="B6" s="192"/>
      <c r="C6" s="193" t="s">
        <v>209</v>
      </c>
      <c r="D6" s="193"/>
      <c r="E6" s="182"/>
      <c r="F6" s="182"/>
      <c r="G6" s="182"/>
      <c r="H6" s="187"/>
      <c r="I6" s="187"/>
      <c r="J6" s="187"/>
      <c r="K6" s="187"/>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87"/>
      <c r="AR6" s="187"/>
      <c r="AS6" s="187"/>
      <c r="AT6" s="187"/>
      <c r="AU6" s="188"/>
      <c r="AV6" s="187"/>
      <c r="AW6" s="189"/>
      <c r="AX6" s="189"/>
      <c r="AY6" s="189"/>
      <c r="AZ6" s="189"/>
      <c r="BA6" s="189"/>
      <c r="BB6" s="189"/>
      <c r="BC6" s="189"/>
      <c r="BD6" s="189"/>
      <c r="BE6" s="189"/>
      <c r="BF6" s="187"/>
      <c r="BG6" s="187"/>
      <c r="BH6" s="187"/>
      <c r="BI6" s="187"/>
      <c r="BJ6" s="187"/>
      <c r="BK6" s="187"/>
      <c r="BL6" s="187"/>
      <c r="BM6" s="187"/>
      <c r="BN6" s="187"/>
      <c r="BO6" s="182"/>
      <c r="BP6" s="182"/>
      <c r="BQ6" s="182"/>
      <c r="BR6" s="182"/>
      <c r="BS6" s="182"/>
      <c r="BT6" s="182"/>
      <c r="BU6" s="182"/>
      <c r="BV6" s="182"/>
      <c r="BW6" s="182"/>
      <c r="BX6" s="182"/>
      <c r="BY6" s="182"/>
      <c r="BZ6" s="182"/>
      <c r="CA6" s="182"/>
      <c r="CB6" s="182"/>
      <c r="CC6" s="182"/>
      <c r="CD6" s="182"/>
      <c r="CE6" s="182"/>
      <c r="CF6" s="182"/>
      <c r="CG6" s="182"/>
      <c r="CH6" s="182"/>
      <c r="CI6" s="182"/>
      <c r="CJ6" s="182"/>
      <c r="CK6" s="182"/>
      <c r="CL6" s="182"/>
      <c r="CM6" s="182"/>
      <c r="CN6" s="182"/>
      <c r="CO6" s="182"/>
      <c r="CP6" s="182"/>
      <c r="CQ6" s="182"/>
      <c r="CR6" s="182"/>
      <c r="CS6" s="182"/>
      <c r="CT6" s="182"/>
      <c r="CU6" s="182"/>
      <c r="CV6" s="182"/>
      <c r="CW6" s="182"/>
      <c r="CX6" s="182"/>
      <c r="CY6" s="182"/>
      <c r="CZ6" s="182"/>
      <c r="DA6" s="182"/>
      <c r="DB6" s="182"/>
      <c r="DC6" s="182"/>
    </row>
    <row r="7" spans="1:118" s="4" customFormat="1" ht="14.25" customHeight="1">
      <c r="A7" s="7"/>
      <c r="B7" s="377" t="s">
        <v>243</v>
      </c>
      <c r="C7" s="378"/>
      <c r="D7" s="378"/>
      <c r="E7" s="378"/>
      <c r="F7" s="378"/>
      <c r="G7" s="27"/>
      <c r="H7" s="57" t="s">
        <v>244</v>
      </c>
      <c r="I7" s="58"/>
      <c r="J7" s="338"/>
      <c r="K7" s="338"/>
      <c r="L7" s="339"/>
      <c r="M7" s="339"/>
      <c r="N7" s="339"/>
      <c r="O7" s="339"/>
      <c r="P7" s="339"/>
      <c r="Q7" s="339"/>
      <c r="R7" s="339"/>
      <c r="S7" s="339"/>
      <c r="T7" s="339"/>
      <c r="U7" s="339"/>
      <c r="V7" s="339"/>
      <c r="W7" s="339"/>
      <c r="X7" s="339"/>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535"/>
      <c r="AW7" s="536"/>
      <c r="AX7" s="536"/>
      <c r="AY7" s="536"/>
      <c r="AZ7" s="536"/>
      <c r="BA7" s="536"/>
      <c r="BB7" s="536"/>
      <c r="BC7" s="536"/>
      <c r="BD7" s="536"/>
      <c r="BE7" s="537"/>
      <c r="BF7" s="340"/>
      <c r="BG7" s="340"/>
      <c r="BH7" s="340"/>
      <c r="BI7" s="340"/>
      <c r="BJ7" s="340"/>
      <c r="BK7" s="340"/>
      <c r="BL7" s="340"/>
      <c r="BM7" s="340"/>
      <c r="BN7" s="340"/>
      <c r="BO7" s="492" t="s">
        <v>170</v>
      </c>
      <c r="BP7" s="493"/>
      <c r="BQ7" s="528" t="s">
        <v>187</v>
      </c>
      <c r="BR7" s="492" t="s">
        <v>258</v>
      </c>
      <c r="BS7" s="493"/>
      <c r="BT7" s="493"/>
      <c r="BU7" s="493"/>
      <c r="BV7" s="493"/>
      <c r="BW7" s="493"/>
      <c r="BX7" s="493"/>
      <c r="BY7" s="493"/>
      <c r="BZ7" s="493"/>
      <c r="CA7" s="493"/>
      <c r="CB7" s="493"/>
      <c r="CC7" s="493"/>
      <c r="CD7" s="494"/>
      <c r="CE7" s="525" t="s">
        <v>151</v>
      </c>
      <c r="CF7" s="7"/>
      <c r="CG7" s="7"/>
      <c r="CH7" s="7"/>
      <c r="CI7" s="7"/>
      <c r="CJ7" s="7"/>
      <c r="CK7" s="7"/>
      <c r="CL7" s="7"/>
      <c r="CM7" s="7"/>
      <c r="CN7" s="7"/>
      <c r="CO7" s="7"/>
      <c r="CP7" s="7"/>
      <c r="CQ7" s="7"/>
      <c r="CR7" s="7"/>
      <c r="CS7" s="7"/>
      <c r="CT7" s="7"/>
      <c r="CU7" s="7"/>
      <c r="CV7" s="7"/>
      <c r="CW7" s="7"/>
      <c r="CX7" s="7"/>
      <c r="CY7" s="7"/>
      <c r="CZ7" s="7"/>
      <c r="DA7" s="7"/>
      <c r="DB7" s="7"/>
      <c r="DC7" s="7"/>
    </row>
    <row r="8" spans="1:118" s="4" customFormat="1" ht="14.65" customHeight="1">
      <c r="A8" s="7"/>
      <c r="B8" s="433" t="s">
        <v>7</v>
      </c>
      <c r="C8" s="434"/>
      <c r="D8" s="434"/>
      <c r="E8" s="434"/>
      <c r="F8" s="434"/>
      <c r="G8" s="197" t="s">
        <v>17</v>
      </c>
      <c r="H8" s="538" t="s">
        <v>169</v>
      </c>
      <c r="I8" s="539"/>
      <c r="J8" s="341"/>
      <c r="K8" s="347"/>
      <c r="L8" s="342"/>
      <c r="M8" s="342"/>
      <c r="N8" s="342"/>
      <c r="O8" s="342"/>
      <c r="P8" s="342"/>
      <c r="Q8" s="342"/>
      <c r="R8" s="342"/>
      <c r="S8" s="342"/>
      <c r="T8" s="342"/>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4"/>
      <c r="AU8" s="345"/>
      <c r="AV8" s="61"/>
      <c r="AW8" s="61"/>
      <c r="AX8" s="61"/>
      <c r="AY8" s="61"/>
      <c r="AZ8" s="61"/>
      <c r="BA8" s="61"/>
      <c r="BB8" s="61"/>
      <c r="BC8" s="61"/>
      <c r="BD8" s="61"/>
      <c r="BE8" s="61"/>
      <c r="BF8" s="63"/>
      <c r="BG8" s="63"/>
      <c r="BH8" s="63"/>
      <c r="BI8" s="63"/>
      <c r="BJ8" s="63"/>
      <c r="BK8" s="63"/>
      <c r="BL8" s="63"/>
      <c r="BM8" s="63"/>
      <c r="BN8" s="346"/>
      <c r="BO8" s="512"/>
      <c r="BP8" s="513"/>
      <c r="BQ8" s="529"/>
      <c r="BR8" s="495"/>
      <c r="BS8" s="496"/>
      <c r="BT8" s="496"/>
      <c r="BU8" s="496"/>
      <c r="BV8" s="496"/>
      <c r="BW8" s="496"/>
      <c r="BX8" s="496"/>
      <c r="BY8" s="496"/>
      <c r="BZ8" s="496"/>
      <c r="CA8" s="496"/>
      <c r="CB8" s="496"/>
      <c r="CC8" s="496"/>
      <c r="CD8" s="497"/>
      <c r="CE8" s="526"/>
      <c r="CF8" s="7"/>
      <c r="CG8" s="7"/>
      <c r="CH8" s="7"/>
      <c r="CI8" s="7"/>
      <c r="CJ8" s="7"/>
      <c r="CK8" s="7"/>
      <c r="CL8" s="7"/>
      <c r="CM8" s="7"/>
      <c r="CN8" s="7"/>
      <c r="CO8" s="7"/>
      <c r="CP8" s="7"/>
      <c r="CQ8" s="7"/>
      <c r="CR8" s="7"/>
      <c r="CS8" s="7"/>
      <c r="CT8" s="7"/>
      <c r="CU8" s="7"/>
      <c r="CV8" s="7"/>
      <c r="CW8" s="7"/>
      <c r="CX8" s="7"/>
      <c r="CY8" s="7"/>
      <c r="CZ8" s="7"/>
      <c r="DA8" s="7"/>
      <c r="DB8" s="7"/>
      <c r="DC8" s="7"/>
    </row>
    <row r="9" spans="1:118" s="4" customFormat="1" ht="14.65" customHeight="1">
      <c r="A9" s="7"/>
      <c r="B9" s="437" t="s">
        <v>16</v>
      </c>
      <c r="C9" s="394" t="s">
        <v>6</v>
      </c>
      <c r="D9" s="411" t="s">
        <v>1</v>
      </c>
      <c r="E9" s="410" t="s">
        <v>251</v>
      </c>
      <c r="F9" s="544" t="s">
        <v>24</v>
      </c>
      <c r="G9" s="444" t="s">
        <v>18</v>
      </c>
      <c r="H9" s="66">
        <v>1</v>
      </c>
      <c r="I9" s="62">
        <v>2</v>
      </c>
      <c r="J9" s="67">
        <v>3</v>
      </c>
      <c r="K9" s="67">
        <v>4</v>
      </c>
      <c r="L9" s="67">
        <v>5</v>
      </c>
      <c r="M9" s="67">
        <v>6</v>
      </c>
      <c r="N9" s="67">
        <v>7</v>
      </c>
      <c r="O9" s="67">
        <v>8</v>
      </c>
      <c r="P9" s="67">
        <v>9</v>
      </c>
      <c r="Q9" s="67">
        <v>10</v>
      </c>
      <c r="R9" s="67">
        <v>11</v>
      </c>
      <c r="S9" s="67">
        <v>12</v>
      </c>
      <c r="T9" s="67">
        <v>13</v>
      </c>
      <c r="U9" s="67">
        <v>14</v>
      </c>
      <c r="V9" s="67">
        <v>15</v>
      </c>
      <c r="W9" s="67">
        <v>16</v>
      </c>
      <c r="X9" s="67">
        <v>17</v>
      </c>
      <c r="Y9" s="67">
        <v>18</v>
      </c>
      <c r="Z9" s="67">
        <v>19</v>
      </c>
      <c r="AA9" s="67">
        <v>20</v>
      </c>
      <c r="AB9" s="67">
        <v>21</v>
      </c>
      <c r="AC9" s="67">
        <v>22</v>
      </c>
      <c r="AD9" s="67">
        <v>23</v>
      </c>
      <c r="AE9" s="67">
        <v>24</v>
      </c>
      <c r="AF9" s="67">
        <v>25</v>
      </c>
      <c r="AG9" s="67">
        <v>26</v>
      </c>
      <c r="AH9" s="67">
        <v>27</v>
      </c>
      <c r="AI9" s="67">
        <v>28</v>
      </c>
      <c r="AJ9" s="67">
        <v>29</v>
      </c>
      <c r="AK9" s="67">
        <v>30</v>
      </c>
      <c r="AL9" s="67">
        <v>31</v>
      </c>
      <c r="AM9" s="67">
        <v>32</v>
      </c>
      <c r="AN9" s="67">
        <v>33</v>
      </c>
      <c r="AO9" s="67">
        <v>34</v>
      </c>
      <c r="AP9" s="67">
        <v>35</v>
      </c>
      <c r="AQ9" s="67">
        <v>36</v>
      </c>
      <c r="AR9" s="67">
        <v>27</v>
      </c>
      <c r="AS9" s="67">
        <v>38</v>
      </c>
      <c r="AT9" s="67">
        <v>39</v>
      </c>
      <c r="AU9" s="62">
        <v>40</v>
      </c>
      <c r="AV9" s="67">
        <v>41</v>
      </c>
      <c r="AW9" s="67">
        <v>42</v>
      </c>
      <c r="AX9" s="67">
        <v>43</v>
      </c>
      <c r="AY9" s="67">
        <v>44</v>
      </c>
      <c r="AZ9" s="67">
        <v>45</v>
      </c>
      <c r="BA9" s="67">
        <v>46</v>
      </c>
      <c r="BB9" s="67">
        <v>47</v>
      </c>
      <c r="BC9" s="67">
        <v>48</v>
      </c>
      <c r="BD9" s="67">
        <v>49</v>
      </c>
      <c r="BE9" s="67">
        <v>50</v>
      </c>
      <c r="BF9" s="67">
        <v>51</v>
      </c>
      <c r="BG9" s="67">
        <v>52</v>
      </c>
      <c r="BH9" s="67">
        <v>53</v>
      </c>
      <c r="BI9" s="67">
        <v>54</v>
      </c>
      <c r="BJ9" s="67">
        <v>55</v>
      </c>
      <c r="BK9" s="67">
        <v>56</v>
      </c>
      <c r="BL9" s="67">
        <v>57</v>
      </c>
      <c r="BM9" s="67">
        <v>58</v>
      </c>
      <c r="BN9" s="62">
        <v>59</v>
      </c>
      <c r="BO9" s="507" t="s">
        <v>149</v>
      </c>
      <c r="BP9" s="518" t="s">
        <v>150</v>
      </c>
      <c r="BQ9" s="529"/>
      <c r="BR9" s="495"/>
      <c r="BS9" s="496"/>
      <c r="BT9" s="496"/>
      <c r="BU9" s="496"/>
      <c r="BV9" s="496"/>
      <c r="BW9" s="496"/>
      <c r="BX9" s="496"/>
      <c r="BY9" s="496"/>
      <c r="BZ9" s="496"/>
      <c r="CA9" s="496"/>
      <c r="CB9" s="496"/>
      <c r="CC9" s="496"/>
      <c r="CD9" s="497"/>
      <c r="CE9" s="526"/>
      <c r="CF9" s="7"/>
      <c r="CG9" s="7"/>
      <c r="CH9" s="7"/>
      <c r="CI9" s="7"/>
      <c r="CJ9" s="7"/>
      <c r="CK9" s="7"/>
      <c r="CL9" s="7"/>
      <c r="CM9" s="7"/>
      <c r="CN9" s="7"/>
      <c r="CO9" s="7"/>
      <c r="CP9" s="7"/>
      <c r="CQ9" s="7"/>
      <c r="CR9" s="7"/>
      <c r="CS9" s="7"/>
      <c r="CT9" s="7"/>
      <c r="CU9" s="7"/>
      <c r="CV9" s="7"/>
      <c r="CW9" s="7"/>
      <c r="CX9" s="7"/>
      <c r="CY9" s="7"/>
      <c r="CZ9" s="7"/>
      <c r="DA9" s="7"/>
      <c r="DB9" s="7"/>
      <c r="DC9" s="7"/>
    </row>
    <row r="10" spans="1:118" s="4" customFormat="1" ht="48.75" customHeight="1">
      <c r="A10" s="7"/>
      <c r="B10" s="438"/>
      <c r="C10" s="396"/>
      <c r="D10" s="411"/>
      <c r="E10" s="411"/>
      <c r="F10" s="476"/>
      <c r="G10" s="445"/>
      <c r="H10" s="549" t="s">
        <v>97</v>
      </c>
      <c r="I10" s="541" t="s">
        <v>80</v>
      </c>
      <c r="J10" s="521" t="s">
        <v>81</v>
      </c>
      <c r="K10" s="514" t="s">
        <v>98</v>
      </c>
      <c r="L10" s="514" t="s">
        <v>211</v>
      </c>
      <c r="M10" s="514" t="s">
        <v>212</v>
      </c>
      <c r="N10" s="514" t="s">
        <v>101</v>
      </c>
      <c r="O10" s="514" t="s">
        <v>213</v>
      </c>
      <c r="P10" s="514" t="s">
        <v>214</v>
      </c>
      <c r="Q10" s="514" t="s">
        <v>215</v>
      </c>
      <c r="R10" s="551" t="s">
        <v>216</v>
      </c>
      <c r="S10" s="514" t="s">
        <v>102</v>
      </c>
      <c r="T10" s="514" t="s">
        <v>217</v>
      </c>
      <c r="U10" s="514" t="s">
        <v>218</v>
      </c>
      <c r="V10" s="514" t="s">
        <v>219</v>
      </c>
      <c r="W10" s="514" t="s">
        <v>103</v>
      </c>
      <c r="X10" s="514" t="s">
        <v>220</v>
      </c>
      <c r="Y10" s="514" t="s">
        <v>221</v>
      </c>
      <c r="Z10" s="514" t="s">
        <v>222</v>
      </c>
      <c r="AA10" s="514" t="s">
        <v>223</v>
      </c>
      <c r="AB10" s="514" t="s">
        <v>224</v>
      </c>
      <c r="AC10" s="514" t="s">
        <v>225</v>
      </c>
      <c r="AD10" s="514" t="s">
        <v>226</v>
      </c>
      <c r="AE10" s="514" t="s">
        <v>227</v>
      </c>
      <c r="AF10" s="514" t="s">
        <v>228</v>
      </c>
      <c r="AG10" s="516" t="s">
        <v>199</v>
      </c>
      <c r="AH10" s="516" t="s">
        <v>198</v>
      </c>
      <c r="AI10" s="516" t="s">
        <v>197</v>
      </c>
      <c r="AJ10" s="551" t="s">
        <v>104</v>
      </c>
      <c r="AK10" s="551" t="s">
        <v>107</v>
      </c>
      <c r="AL10" s="551" t="s">
        <v>106</v>
      </c>
      <c r="AM10" s="551" t="s">
        <v>105</v>
      </c>
      <c r="AN10" s="551" t="s">
        <v>108</v>
      </c>
      <c r="AO10" s="551" t="s">
        <v>109</v>
      </c>
      <c r="AP10" s="551" t="s">
        <v>110</v>
      </c>
      <c r="AQ10" s="487" t="s">
        <v>111</v>
      </c>
      <c r="AR10" s="554" t="s">
        <v>112</v>
      </c>
      <c r="AS10" s="521" t="s">
        <v>232</v>
      </c>
      <c r="AT10" s="523" t="s">
        <v>114</v>
      </c>
      <c r="AU10" s="487" t="s">
        <v>113</v>
      </c>
      <c r="AV10" s="487" t="s">
        <v>115</v>
      </c>
      <c r="AW10" s="551" t="s">
        <v>35</v>
      </c>
      <c r="AX10" s="551" t="s">
        <v>116</v>
      </c>
      <c r="AY10" s="516" t="s">
        <v>117</v>
      </c>
      <c r="AZ10" s="516" t="s">
        <v>118</v>
      </c>
      <c r="BA10" s="516" t="s">
        <v>229</v>
      </c>
      <c r="BB10" s="516" t="s">
        <v>230</v>
      </c>
      <c r="BC10" s="487" t="s">
        <v>119</v>
      </c>
      <c r="BD10" s="516" t="s">
        <v>120</v>
      </c>
      <c r="BE10" s="487" t="s">
        <v>121</v>
      </c>
      <c r="BF10" s="551" t="s">
        <v>122</v>
      </c>
      <c r="BG10" s="487" t="s">
        <v>123</v>
      </c>
      <c r="BH10" s="487" t="s">
        <v>124</v>
      </c>
      <c r="BI10" s="487" t="s">
        <v>125</v>
      </c>
      <c r="BJ10" s="487" t="s">
        <v>126</v>
      </c>
      <c r="BK10" s="487" t="s">
        <v>196</v>
      </c>
      <c r="BL10" s="487" t="s">
        <v>231</v>
      </c>
      <c r="BM10" s="510" t="s">
        <v>128</v>
      </c>
      <c r="BN10" s="510" t="s">
        <v>127</v>
      </c>
      <c r="BO10" s="508"/>
      <c r="BP10" s="519"/>
      <c r="BQ10" s="529"/>
      <c r="BR10" s="495"/>
      <c r="BS10" s="496"/>
      <c r="BT10" s="496"/>
      <c r="BU10" s="496"/>
      <c r="BV10" s="496"/>
      <c r="BW10" s="496"/>
      <c r="BX10" s="496"/>
      <c r="BY10" s="496"/>
      <c r="BZ10" s="496"/>
      <c r="CA10" s="496"/>
      <c r="CB10" s="496"/>
      <c r="CC10" s="496"/>
      <c r="CD10" s="497"/>
      <c r="CE10" s="526"/>
      <c r="CF10" s="7"/>
      <c r="CG10" s="7"/>
      <c r="CH10" s="7"/>
      <c r="CI10" s="7"/>
      <c r="CJ10" s="7"/>
      <c r="CK10" s="7"/>
      <c r="CL10" s="7"/>
      <c r="CM10" s="7"/>
      <c r="CN10" s="7"/>
      <c r="CO10" s="7"/>
      <c r="CP10" s="7"/>
      <c r="CQ10" s="7"/>
      <c r="CR10" s="7"/>
      <c r="CS10" s="7"/>
      <c r="CT10" s="7"/>
      <c r="CU10" s="7"/>
      <c r="CV10" s="7"/>
      <c r="CW10" s="7"/>
      <c r="CX10" s="7"/>
      <c r="CY10" s="7"/>
      <c r="CZ10" s="7"/>
      <c r="DA10" s="7"/>
      <c r="DB10" s="7"/>
      <c r="DC10" s="7"/>
    </row>
    <row r="11" spans="1:118" s="4" customFormat="1" ht="48.75" customHeight="1" thickBot="1">
      <c r="A11" s="7"/>
      <c r="B11" s="439"/>
      <c r="C11" s="440"/>
      <c r="D11" s="412"/>
      <c r="E11" s="412"/>
      <c r="F11" s="545"/>
      <c r="G11" s="391"/>
      <c r="H11" s="550"/>
      <c r="I11" s="542"/>
      <c r="J11" s="543"/>
      <c r="K11" s="515"/>
      <c r="L11" s="515"/>
      <c r="M11" s="515"/>
      <c r="N11" s="515"/>
      <c r="O11" s="540"/>
      <c r="P11" s="515"/>
      <c r="Q11" s="515"/>
      <c r="R11" s="552"/>
      <c r="S11" s="515"/>
      <c r="T11" s="515"/>
      <c r="U11" s="515"/>
      <c r="V11" s="515"/>
      <c r="W11" s="515"/>
      <c r="X11" s="515"/>
      <c r="Y11" s="515"/>
      <c r="Z11" s="515"/>
      <c r="AA11" s="515"/>
      <c r="AB11" s="515"/>
      <c r="AC11" s="515"/>
      <c r="AD11" s="515"/>
      <c r="AE11" s="515"/>
      <c r="AF11" s="515"/>
      <c r="AG11" s="517"/>
      <c r="AH11" s="517"/>
      <c r="AI11" s="517"/>
      <c r="AJ11" s="553"/>
      <c r="AK11" s="553"/>
      <c r="AL11" s="553"/>
      <c r="AM11" s="553"/>
      <c r="AN11" s="553"/>
      <c r="AO11" s="553"/>
      <c r="AP11" s="553"/>
      <c r="AQ11" s="488"/>
      <c r="AR11" s="555"/>
      <c r="AS11" s="522"/>
      <c r="AT11" s="524"/>
      <c r="AU11" s="488"/>
      <c r="AV11" s="488"/>
      <c r="AW11" s="553"/>
      <c r="AX11" s="553"/>
      <c r="AY11" s="517"/>
      <c r="AZ11" s="517"/>
      <c r="BA11" s="517"/>
      <c r="BB11" s="517"/>
      <c r="BC11" s="488"/>
      <c r="BD11" s="517"/>
      <c r="BE11" s="517"/>
      <c r="BF11" s="553"/>
      <c r="BG11" s="488"/>
      <c r="BH11" s="488"/>
      <c r="BI11" s="488"/>
      <c r="BJ11" s="488"/>
      <c r="BK11" s="517"/>
      <c r="BL11" s="517"/>
      <c r="BM11" s="511"/>
      <c r="BN11" s="511"/>
      <c r="BO11" s="509"/>
      <c r="BP11" s="520"/>
      <c r="BQ11" s="530"/>
      <c r="BR11" s="498"/>
      <c r="BS11" s="499"/>
      <c r="BT11" s="499"/>
      <c r="BU11" s="499"/>
      <c r="BV11" s="499"/>
      <c r="BW11" s="499"/>
      <c r="BX11" s="499"/>
      <c r="BY11" s="499"/>
      <c r="BZ11" s="499"/>
      <c r="CA11" s="499"/>
      <c r="CB11" s="499"/>
      <c r="CC11" s="499"/>
      <c r="CD11" s="500"/>
      <c r="CE11" s="527"/>
      <c r="CF11" s="7"/>
      <c r="CG11" s="7"/>
      <c r="CH11" s="7"/>
      <c r="CI11" s="7"/>
      <c r="CJ11" s="7"/>
      <c r="CK11" s="7"/>
      <c r="CL11" s="7"/>
      <c r="CM11" s="7"/>
      <c r="CN11" s="7"/>
      <c r="CO11" s="7"/>
      <c r="CP11" s="7"/>
      <c r="CQ11" s="7"/>
      <c r="CR11" s="7"/>
      <c r="CS11" s="7"/>
      <c r="CT11" s="7"/>
      <c r="CU11" s="7"/>
      <c r="CV11" s="7"/>
      <c r="CW11" s="7"/>
      <c r="CX11" s="7"/>
      <c r="CY11" s="7"/>
      <c r="CZ11" s="7"/>
      <c r="DA11" s="7"/>
      <c r="DB11" s="7"/>
      <c r="DC11" s="7"/>
    </row>
    <row r="12" spans="1:118" s="4" customFormat="1" ht="14.25" customHeight="1">
      <c r="A12" s="7"/>
      <c r="B12" s="252"/>
      <c r="C12" s="253"/>
      <c r="D12" s="253"/>
      <c r="E12" s="253"/>
      <c r="F12" s="253"/>
      <c r="G12" s="253"/>
      <c r="H12" s="283"/>
      <c r="I12" s="284"/>
      <c r="J12" s="285"/>
      <c r="K12" s="286"/>
      <c r="L12" s="286"/>
      <c r="M12" s="286"/>
      <c r="N12" s="286"/>
      <c r="O12" s="286"/>
      <c r="P12" s="286"/>
      <c r="Q12" s="286"/>
      <c r="R12" s="286"/>
      <c r="S12" s="286"/>
      <c r="T12" s="284"/>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c r="AS12" s="286"/>
      <c r="AT12" s="286"/>
      <c r="AU12" s="287"/>
      <c r="AV12" s="288"/>
      <c r="AW12" s="289"/>
      <c r="AX12" s="289"/>
      <c r="AY12" s="289"/>
      <c r="AZ12" s="289"/>
      <c r="BA12" s="289"/>
      <c r="BB12" s="289"/>
      <c r="BC12" s="289"/>
      <c r="BD12" s="289"/>
      <c r="BE12" s="289"/>
      <c r="BF12" s="290"/>
      <c r="BG12" s="288"/>
      <c r="BH12" s="288"/>
      <c r="BI12" s="288"/>
      <c r="BJ12" s="288"/>
      <c r="BK12" s="288"/>
      <c r="BL12" s="288"/>
      <c r="BM12" s="288"/>
      <c r="BN12" s="290"/>
      <c r="BO12" s="291"/>
      <c r="BP12" s="292"/>
      <c r="BQ12" s="293"/>
      <c r="BR12" s="294"/>
      <c r="BS12" s="295"/>
      <c r="BT12" s="296"/>
      <c r="BU12" s="296"/>
      <c r="BV12" s="296"/>
      <c r="BW12" s="296"/>
      <c r="BX12" s="296"/>
      <c r="BY12" s="296"/>
      <c r="BZ12" s="296"/>
      <c r="CA12" s="296"/>
      <c r="CB12" s="296"/>
      <c r="CC12" s="296"/>
      <c r="CD12" s="296"/>
      <c r="CE12" s="293"/>
      <c r="CF12" s="7"/>
      <c r="CG12" s="336" t="s">
        <v>202</v>
      </c>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row>
    <row r="13" spans="1:118" s="4" customFormat="1" ht="13.9" customHeight="1">
      <c r="A13" s="7"/>
      <c r="B13" s="30"/>
      <c r="C13" s="6"/>
      <c r="D13" s="6"/>
      <c r="E13" s="6"/>
      <c r="F13" s="6"/>
      <c r="G13" s="6"/>
      <c r="H13" s="76"/>
      <c r="I13" s="77"/>
      <c r="J13" s="78"/>
      <c r="K13" s="53"/>
      <c r="L13" s="53"/>
      <c r="M13" s="53"/>
      <c r="N13" s="53"/>
      <c r="O13" s="53"/>
      <c r="P13" s="53"/>
      <c r="Q13" s="53"/>
      <c r="R13" s="53"/>
      <c r="S13" s="53"/>
      <c r="T13" s="77"/>
      <c r="U13" s="79"/>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80"/>
      <c r="AV13" s="81"/>
      <c r="AW13" s="82"/>
      <c r="AX13" s="82"/>
      <c r="AY13" s="82"/>
      <c r="AZ13" s="82"/>
      <c r="BA13" s="82"/>
      <c r="BB13" s="82"/>
      <c r="BC13" s="82"/>
      <c r="BD13" s="82"/>
      <c r="BE13" s="82"/>
      <c r="BF13" s="83"/>
      <c r="BG13" s="81"/>
      <c r="BH13" s="81"/>
      <c r="BI13" s="81"/>
      <c r="BJ13" s="81"/>
      <c r="BK13" s="81"/>
      <c r="BL13" s="81"/>
      <c r="BM13" s="81"/>
      <c r="BN13" s="83"/>
      <c r="BO13" s="26"/>
      <c r="BP13" s="154"/>
      <c r="BQ13" s="173"/>
      <c r="BR13" s="97"/>
      <c r="BS13" s="101"/>
      <c r="BT13" s="171"/>
      <c r="BU13" s="171"/>
      <c r="BV13" s="171"/>
      <c r="BW13" s="171"/>
      <c r="BX13" s="171"/>
      <c r="BY13" s="171"/>
      <c r="BZ13" s="171"/>
      <c r="CA13" s="171"/>
      <c r="CB13" s="171"/>
      <c r="CC13" s="171"/>
      <c r="CD13" s="171"/>
      <c r="CE13" s="173"/>
      <c r="CF13" s="7"/>
      <c r="CG13" s="336"/>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row>
    <row r="14" spans="1:118" s="4" customFormat="1" ht="14.65" customHeight="1">
      <c r="A14" s="7"/>
      <c r="B14" s="30"/>
      <c r="C14" s="6"/>
      <c r="D14" s="6"/>
      <c r="E14" s="6"/>
      <c r="F14" s="6"/>
      <c r="G14" s="6"/>
      <c r="H14" s="76"/>
      <c r="I14" s="77"/>
      <c r="J14" s="78"/>
      <c r="K14" s="53"/>
      <c r="L14" s="53"/>
      <c r="M14" s="53"/>
      <c r="N14" s="53"/>
      <c r="O14" s="53"/>
      <c r="P14" s="53"/>
      <c r="Q14" s="53"/>
      <c r="R14" s="53"/>
      <c r="S14" s="53"/>
      <c r="T14" s="77"/>
      <c r="U14" s="79"/>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80"/>
      <c r="AV14" s="81"/>
      <c r="AW14" s="82"/>
      <c r="AX14" s="82"/>
      <c r="AY14" s="82"/>
      <c r="AZ14" s="82"/>
      <c r="BA14" s="82"/>
      <c r="BB14" s="82"/>
      <c r="BC14" s="82"/>
      <c r="BD14" s="82"/>
      <c r="BE14" s="82"/>
      <c r="BF14" s="83"/>
      <c r="BG14" s="81"/>
      <c r="BH14" s="81"/>
      <c r="BI14" s="81"/>
      <c r="BJ14" s="81"/>
      <c r="BK14" s="81"/>
      <c r="BL14" s="81"/>
      <c r="BM14" s="81"/>
      <c r="BN14" s="83"/>
      <c r="BO14" s="26"/>
      <c r="BP14" s="154"/>
      <c r="BQ14" s="173"/>
      <c r="BR14" s="97"/>
      <c r="BS14" s="101"/>
      <c r="BT14" s="171"/>
      <c r="BU14" s="171"/>
      <c r="BV14" s="171"/>
      <c r="BW14" s="171"/>
      <c r="BX14" s="171"/>
      <c r="BY14" s="171"/>
      <c r="BZ14" s="171"/>
      <c r="CA14" s="171"/>
      <c r="CB14" s="171"/>
      <c r="CC14" s="171"/>
      <c r="CD14" s="171"/>
      <c r="CE14" s="173"/>
      <c r="CF14" s="7"/>
      <c r="CG14" s="336"/>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row>
    <row r="15" spans="1:118" s="4" customFormat="1" ht="14.65" customHeight="1">
      <c r="A15" s="7"/>
      <c r="B15" s="30"/>
      <c r="C15" s="6"/>
      <c r="D15" s="6"/>
      <c r="E15" s="6"/>
      <c r="F15" s="6"/>
      <c r="G15" s="6"/>
      <c r="H15" s="76"/>
      <c r="I15" s="77"/>
      <c r="J15" s="78"/>
      <c r="K15" s="53"/>
      <c r="L15" s="53"/>
      <c r="M15" s="53"/>
      <c r="N15" s="53"/>
      <c r="O15" s="53"/>
      <c r="P15" s="53"/>
      <c r="Q15" s="53"/>
      <c r="R15" s="53"/>
      <c r="S15" s="53"/>
      <c r="T15" s="77"/>
      <c r="U15" s="79"/>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80"/>
      <c r="AV15" s="81"/>
      <c r="AW15" s="82"/>
      <c r="AX15" s="82"/>
      <c r="AY15" s="82"/>
      <c r="AZ15" s="82"/>
      <c r="BA15" s="82"/>
      <c r="BB15" s="82"/>
      <c r="BC15" s="82"/>
      <c r="BD15" s="82"/>
      <c r="BE15" s="82"/>
      <c r="BF15" s="83"/>
      <c r="BG15" s="81"/>
      <c r="BH15" s="81"/>
      <c r="BI15" s="81"/>
      <c r="BJ15" s="81"/>
      <c r="BK15" s="81"/>
      <c r="BL15" s="81"/>
      <c r="BM15" s="81"/>
      <c r="BN15" s="83"/>
      <c r="BO15" s="26"/>
      <c r="BP15" s="154"/>
      <c r="BQ15" s="173"/>
      <c r="BR15" s="97"/>
      <c r="BS15" s="101"/>
      <c r="BT15" s="171"/>
      <c r="BU15" s="171"/>
      <c r="BV15" s="171"/>
      <c r="BW15" s="171"/>
      <c r="BX15" s="171"/>
      <c r="BY15" s="171"/>
      <c r="BZ15" s="171"/>
      <c r="CA15" s="171"/>
      <c r="CB15" s="171"/>
      <c r="CC15" s="171"/>
      <c r="CD15" s="171"/>
      <c r="CE15" s="173"/>
      <c r="CF15" s="7"/>
      <c r="CG15" s="336"/>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row>
    <row r="16" spans="1:118" s="4" customFormat="1" ht="14.65" customHeight="1">
      <c r="A16" s="7"/>
      <c r="B16" s="30"/>
      <c r="C16" s="6"/>
      <c r="D16" s="6"/>
      <c r="E16" s="6"/>
      <c r="F16" s="6"/>
      <c r="G16" s="6"/>
      <c r="H16" s="76"/>
      <c r="I16" s="77"/>
      <c r="J16" s="78"/>
      <c r="K16" s="53"/>
      <c r="L16" s="53"/>
      <c r="M16" s="53"/>
      <c r="N16" s="53"/>
      <c r="O16" s="53"/>
      <c r="P16" s="53"/>
      <c r="Q16" s="53"/>
      <c r="R16" s="53"/>
      <c r="S16" s="53"/>
      <c r="T16" s="77"/>
      <c r="U16" s="79"/>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80"/>
      <c r="AV16" s="81"/>
      <c r="AW16" s="82"/>
      <c r="AX16" s="82"/>
      <c r="AY16" s="82"/>
      <c r="AZ16" s="82"/>
      <c r="BA16" s="82"/>
      <c r="BB16" s="82"/>
      <c r="BC16" s="82"/>
      <c r="BD16" s="82"/>
      <c r="BE16" s="82"/>
      <c r="BF16" s="83"/>
      <c r="BG16" s="81"/>
      <c r="BH16" s="81"/>
      <c r="BI16" s="81"/>
      <c r="BJ16" s="81"/>
      <c r="BK16" s="81"/>
      <c r="BL16" s="81"/>
      <c r="BM16" s="81"/>
      <c r="BN16" s="83"/>
      <c r="BO16" s="26"/>
      <c r="BP16" s="154"/>
      <c r="BQ16" s="173"/>
      <c r="BR16" s="97"/>
      <c r="BS16" s="101"/>
      <c r="BT16" s="171"/>
      <c r="BU16" s="171"/>
      <c r="BV16" s="171"/>
      <c r="BW16" s="171"/>
      <c r="BX16" s="171"/>
      <c r="BY16" s="171"/>
      <c r="BZ16" s="171"/>
      <c r="CA16" s="171"/>
      <c r="CB16" s="171"/>
      <c r="CC16" s="171"/>
      <c r="CD16" s="171"/>
      <c r="CE16" s="173"/>
      <c r="CF16" s="7"/>
      <c r="CG16" s="336"/>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row>
    <row r="17" spans="1:118" s="4" customFormat="1" ht="14.65" customHeight="1">
      <c r="A17" s="7"/>
      <c r="B17" s="30"/>
      <c r="C17" s="6"/>
      <c r="D17" s="6"/>
      <c r="E17" s="6"/>
      <c r="F17" s="6"/>
      <c r="G17" s="6"/>
      <c r="H17" s="76"/>
      <c r="I17" s="77"/>
      <c r="J17" s="78"/>
      <c r="K17" s="53"/>
      <c r="L17" s="53"/>
      <c r="M17" s="53"/>
      <c r="N17" s="53"/>
      <c r="O17" s="53"/>
      <c r="P17" s="53"/>
      <c r="Q17" s="53"/>
      <c r="R17" s="53"/>
      <c r="S17" s="53"/>
      <c r="T17" s="77"/>
      <c r="U17" s="79"/>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80"/>
      <c r="AV17" s="81"/>
      <c r="AW17" s="81"/>
      <c r="AX17" s="81"/>
      <c r="AY17" s="81"/>
      <c r="AZ17" s="81"/>
      <c r="BA17" s="82"/>
      <c r="BB17" s="81"/>
      <c r="BC17" s="81"/>
      <c r="BD17" s="81"/>
      <c r="BE17" s="82"/>
      <c r="BF17" s="83"/>
      <c r="BG17" s="81"/>
      <c r="BH17" s="81"/>
      <c r="BI17" s="81"/>
      <c r="BJ17" s="81"/>
      <c r="BK17" s="81"/>
      <c r="BL17" s="81"/>
      <c r="BM17" s="81"/>
      <c r="BN17" s="83"/>
      <c r="BO17" s="26"/>
      <c r="BP17" s="154"/>
      <c r="BQ17" s="173"/>
      <c r="BR17" s="97"/>
      <c r="BS17" s="101"/>
      <c r="BT17" s="171"/>
      <c r="BU17" s="171"/>
      <c r="BV17" s="171"/>
      <c r="BW17" s="171"/>
      <c r="BX17" s="171"/>
      <c r="BY17" s="171"/>
      <c r="BZ17" s="171"/>
      <c r="CA17" s="171"/>
      <c r="CB17" s="171"/>
      <c r="CC17" s="171"/>
      <c r="CD17" s="171"/>
      <c r="CE17" s="173"/>
      <c r="CF17" s="7"/>
      <c r="CG17" s="336"/>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row>
    <row r="18" spans="1:118" s="4" customFormat="1" ht="14.65" customHeight="1">
      <c r="A18" s="7"/>
      <c r="B18" s="30"/>
      <c r="C18" s="6"/>
      <c r="D18" s="6"/>
      <c r="E18" s="6"/>
      <c r="F18" s="6"/>
      <c r="G18" s="6"/>
      <c r="H18" s="76"/>
      <c r="I18" s="77"/>
      <c r="J18" s="78"/>
      <c r="K18" s="53"/>
      <c r="L18" s="53"/>
      <c r="M18" s="53"/>
      <c r="N18" s="53"/>
      <c r="O18" s="53"/>
      <c r="P18" s="53"/>
      <c r="Q18" s="53"/>
      <c r="R18" s="53"/>
      <c r="S18" s="53"/>
      <c r="T18" s="77"/>
      <c r="U18" s="79"/>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80"/>
      <c r="AV18" s="81"/>
      <c r="AW18" s="81"/>
      <c r="AX18" s="81"/>
      <c r="AY18" s="81"/>
      <c r="AZ18" s="81"/>
      <c r="BA18" s="82"/>
      <c r="BB18" s="81"/>
      <c r="BC18" s="81"/>
      <c r="BD18" s="81"/>
      <c r="BE18" s="82"/>
      <c r="BF18" s="83"/>
      <c r="BG18" s="81"/>
      <c r="BH18" s="81"/>
      <c r="BI18" s="81"/>
      <c r="BJ18" s="81"/>
      <c r="BK18" s="81"/>
      <c r="BL18" s="81"/>
      <c r="BM18" s="81"/>
      <c r="BN18" s="83"/>
      <c r="BO18" s="26"/>
      <c r="BP18" s="154"/>
      <c r="BQ18" s="173"/>
      <c r="BR18" s="97"/>
      <c r="BS18" s="101"/>
      <c r="BT18" s="171"/>
      <c r="BU18" s="171"/>
      <c r="BV18" s="171"/>
      <c r="BW18" s="171"/>
      <c r="BX18" s="171"/>
      <c r="BY18" s="171"/>
      <c r="BZ18" s="171"/>
      <c r="CA18" s="171"/>
      <c r="CB18" s="171"/>
      <c r="CC18" s="171"/>
      <c r="CD18" s="171"/>
      <c r="CE18" s="173"/>
      <c r="CF18" s="7"/>
      <c r="CG18" s="336"/>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row>
    <row r="19" spans="1:118" s="4" customFormat="1" ht="14.65" customHeight="1">
      <c r="A19" s="7"/>
      <c r="B19" s="30"/>
      <c r="C19" s="6"/>
      <c r="D19" s="6"/>
      <c r="E19" s="6"/>
      <c r="F19" s="6"/>
      <c r="G19" s="6"/>
      <c r="H19" s="76"/>
      <c r="I19" s="77"/>
      <c r="J19" s="78"/>
      <c r="K19" s="53"/>
      <c r="L19" s="53"/>
      <c r="M19" s="53"/>
      <c r="N19" s="53"/>
      <c r="O19" s="53"/>
      <c r="P19" s="53"/>
      <c r="Q19" s="53"/>
      <c r="R19" s="53"/>
      <c r="S19" s="53"/>
      <c r="T19" s="77"/>
      <c r="U19" s="79"/>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80"/>
      <c r="AV19" s="81"/>
      <c r="AW19" s="81"/>
      <c r="AX19" s="81"/>
      <c r="AY19" s="81"/>
      <c r="AZ19" s="81"/>
      <c r="BA19" s="82"/>
      <c r="BB19" s="81"/>
      <c r="BC19" s="81"/>
      <c r="BD19" s="81"/>
      <c r="BE19" s="82"/>
      <c r="BF19" s="83"/>
      <c r="BG19" s="81"/>
      <c r="BH19" s="81"/>
      <c r="BI19" s="81"/>
      <c r="BJ19" s="81"/>
      <c r="BK19" s="81"/>
      <c r="BL19" s="81"/>
      <c r="BM19" s="81"/>
      <c r="BN19" s="83"/>
      <c r="BO19" s="26"/>
      <c r="BP19" s="154"/>
      <c r="BQ19" s="173"/>
      <c r="BR19" s="97"/>
      <c r="BS19" s="101"/>
      <c r="BT19" s="171"/>
      <c r="BU19" s="171"/>
      <c r="BV19" s="171"/>
      <c r="BW19" s="171"/>
      <c r="BX19" s="171"/>
      <c r="BY19" s="171"/>
      <c r="BZ19" s="171"/>
      <c r="CA19" s="171"/>
      <c r="CB19" s="171"/>
      <c r="CC19" s="171"/>
      <c r="CD19" s="171"/>
      <c r="CE19" s="173"/>
      <c r="CF19" s="7"/>
      <c r="CG19" s="336"/>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row>
    <row r="20" spans="1:118" s="4" customFormat="1" ht="14.65" customHeight="1">
      <c r="A20" s="7"/>
      <c r="B20" s="30"/>
      <c r="C20" s="6"/>
      <c r="D20" s="6"/>
      <c r="E20" s="6"/>
      <c r="F20" s="6"/>
      <c r="G20" s="6"/>
      <c r="H20" s="76"/>
      <c r="I20" s="77"/>
      <c r="J20" s="78"/>
      <c r="K20" s="53"/>
      <c r="L20" s="53"/>
      <c r="M20" s="53"/>
      <c r="N20" s="53"/>
      <c r="O20" s="53"/>
      <c r="P20" s="53"/>
      <c r="Q20" s="53"/>
      <c r="R20" s="53"/>
      <c r="S20" s="53"/>
      <c r="T20" s="77"/>
      <c r="U20" s="79"/>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80"/>
      <c r="AV20" s="81"/>
      <c r="AW20" s="81"/>
      <c r="AX20" s="81"/>
      <c r="AY20" s="81"/>
      <c r="AZ20" s="81"/>
      <c r="BA20" s="82"/>
      <c r="BB20" s="81"/>
      <c r="BC20" s="81"/>
      <c r="BD20" s="81"/>
      <c r="BE20" s="82"/>
      <c r="BF20" s="83"/>
      <c r="BG20" s="81"/>
      <c r="BH20" s="81"/>
      <c r="BI20" s="81"/>
      <c r="BJ20" s="81"/>
      <c r="BK20" s="81"/>
      <c r="BL20" s="81"/>
      <c r="BM20" s="81"/>
      <c r="BN20" s="83"/>
      <c r="BO20" s="26"/>
      <c r="BP20" s="154"/>
      <c r="BQ20" s="173"/>
      <c r="BR20" s="97"/>
      <c r="BS20" s="101"/>
      <c r="BT20" s="171"/>
      <c r="BU20" s="171"/>
      <c r="BV20" s="171"/>
      <c r="BW20" s="171"/>
      <c r="BX20" s="171"/>
      <c r="BY20" s="171"/>
      <c r="BZ20" s="171"/>
      <c r="CA20" s="171"/>
      <c r="CB20" s="171"/>
      <c r="CC20" s="171"/>
      <c r="CD20" s="171"/>
      <c r="CE20" s="173"/>
      <c r="CF20" s="7"/>
      <c r="CG20" s="336"/>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row>
    <row r="21" spans="1:118" s="4" customFormat="1" ht="14.65" customHeight="1" thickBot="1">
      <c r="A21" s="7"/>
      <c r="B21" s="265"/>
      <c r="C21" s="266"/>
      <c r="D21" s="266"/>
      <c r="E21" s="266"/>
      <c r="F21" s="266"/>
      <c r="G21" s="266"/>
      <c r="H21" s="297"/>
      <c r="I21" s="298"/>
      <c r="J21" s="299"/>
      <c r="K21" s="300"/>
      <c r="L21" s="300"/>
      <c r="M21" s="300"/>
      <c r="N21" s="300"/>
      <c r="O21" s="300"/>
      <c r="P21" s="300"/>
      <c r="Q21" s="300"/>
      <c r="R21" s="300"/>
      <c r="S21" s="300"/>
      <c r="T21" s="298"/>
      <c r="U21" s="300"/>
      <c r="V21" s="300"/>
      <c r="W21" s="300"/>
      <c r="X21" s="300"/>
      <c r="Y21" s="300"/>
      <c r="Z21" s="300"/>
      <c r="AA21" s="300"/>
      <c r="AB21" s="300"/>
      <c r="AC21" s="300"/>
      <c r="AD21" s="300"/>
      <c r="AE21" s="300"/>
      <c r="AF21" s="300"/>
      <c r="AG21" s="300"/>
      <c r="AH21" s="300"/>
      <c r="AI21" s="300"/>
      <c r="AJ21" s="300"/>
      <c r="AK21" s="300"/>
      <c r="AL21" s="300"/>
      <c r="AM21" s="300"/>
      <c r="AN21" s="300"/>
      <c r="AO21" s="300"/>
      <c r="AP21" s="300"/>
      <c r="AQ21" s="300"/>
      <c r="AR21" s="300"/>
      <c r="AS21" s="300"/>
      <c r="AT21" s="300"/>
      <c r="AU21" s="301"/>
      <c r="AV21" s="302"/>
      <c r="AW21" s="302"/>
      <c r="AX21" s="302"/>
      <c r="AY21" s="302"/>
      <c r="AZ21" s="302"/>
      <c r="BA21" s="303"/>
      <c r="BB21" s="302"/>
      <c r="BC21" s="302"/>
      <c r="BD21" s="302"/>
      <c r="BE21" s="303"/>
      <c r="BF21" s="304"/>
      <c r="BG21" s="302"/>
      <c r="BH21" s="302"/>
      <c r="BI21" s="302"/>
      <c r="BJ21" s="302"/>
      <c r="BK21" s="302"/>
      <c r="BL21" s="302"/>
      <c r="BM21" s="302"/>
      <c r="BN21" s="304"/>
      <c r="BO21" s="305"/>
      <c r="BP21" s="306"/>
      <c r="BQ21" s="307"/>
      <c r="BR21" s="308"/>
      <c r="BS21" s="309"/>
      <c r="BT21" s="310"/>
      <c r="BU21" s="310"/>
      <c r="BV21" s="310"/>
      <c r="BW21" s="310"/>
      <c r="BX21" s="310"/>
      <c r="BY21" s="310"/>
      <c r="BZ21" s="310"/>
      <c r="CA21" s="310"/>
      <c r="CB21" s="310"/>
      <c r="CC21" s="310"/>
      <c r="CD21" s="310"/>
      <c r="CE21" s="307"/>
      <c r="CF21" s="7"/>
      <c r="CG21" s="336" t="s">
        <v>202</v>
      </c>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row>
    <row r="22" spans="1:118" s="135" customFormat="1" ht="14.65" customHeight="1" thickBot="1">
      <c r="A22" s="124"/>
      <c r="B22" s="203"/>
      <c r="C22" s="204"/>
      <c r="D22" s="205" t="s">
        <v>5</v>
      </c>
      <c r="E22" s="205"/>
      <c r="F22" s="205"/>
      <c r="G22" s="205">
        <f>SUM(G12:G21)</f>
        <v>0</v>
      </c>
      <c r="H22" s="244">
        <f t="shared" ref="H22:AN22" si="0">COUNTA(H12:H21)</f>
        <v>0</v>
      </c>
      <c r="I22" s="145">
        <f t="shared" si="0"/>
        <v>0</v>
      </c>
      <c r="J22" s="245">
        <f t="shared" si="0"/>
        <v>0</v>
      </c>
      <c r="K22" s="145">
        <f t="shared" si="0"/>
        <v>0</v>
      </c>
      <c r="L22" s="145">
        <f t="shared" si="0"/>
        <v>0</v>
      </c>
      <c r="M22" s="145">
        <f t="shared" si="0"/>
        <v>0</v>
      </c>
      <c r="N22" s="145">
        <f t="shared" si="0"/>
        <v>0</v>
      </c>
      <c r="O22" s="145">
        <f t="shared" si="0"/>
        <v>0</v>
      </c>
      <c r="P22" s="145">
        <f t="shared" si="0"/>
        <v>0</v>
      </c>
      <c r="Q22" s="145">
        <f t="shared" si="0"/>
        <v>0</v>
      </c>
      <c r="R22" s="145">
        <f t="shared" si="0"/>
        <v>0</v>
      </c>
      <c r="S22" s="145">
        <f t="shared" si="0"/>
        <v>0</v>
      </c>
      <c r="T22" s="145">
        <f t="shared" si="0"/>
        <v>0</v>
      </c>
      <c r="U22" s="145">
        <f t="shared" si="0"/>
        <v>0</v>
      </c>
      <c r="V22" s="145">
        <f t="shared" si="0"/>
        <v>0</v>
      </c>
      <c r="W22" s="145">
        <f t="shared" si="0"/>
        <v>0</v>
      </c>
      <c r="X22" s="145">
        <f t="shared" si="0"/>
        <v>0</v>
      </c>
      <c r="Y22" s="145">
        <f t="shared" si="0"/>
        <v>0</v>
      </c>
      <c r="Z22" s="145">
        <f t="shared" si="0"/>
        <v>0</v>
      </c>
      <c r="AA22" s="145">
        <f t="shared" si="0"/>
        <v>0</v>
      </c>
      <c r="AB22" s="145">
        <f t="shared" si="0"/>
        <v>0</v>
      </c>
      <c r="AC22" s="145">
        <f t="shared" si="0"/>
        <v>0</v>
      </c>
      <c r="AD22" s="145">
        <f t="shared" si="0"/>
        <v>0</v>
      </c>
      <c r="AE22" s="145">
        <f t="shared" si="0"/>
        <v>0</v>
      </c>
      <c r="AF22" s="145">
        <f t="shared" si="0"/>
        <v>0</v>
      </c>
      <c r="AG22" s="145">
        <f t="shared" si="0"/>
        <v>0</v>
      </c>
      <c r="AH22" s="145">
        <f t="shared" si="0"/>
        <v>0</v>
      </c>
      <c r="AI22" s="145">
        <f t="shared" si="0"/>
        <v>0</v>
      </c>
      <c r="AJ22" s="145">
        <f t="shared" si="0"/>
        <v>0</v>
      </c>
      <c r="AK22" s="145">
        <f t="shared" si="0"/>
        <v>0</v>
      </c>
      <c r="AL22" s="145">
        <f t="shared" si="0"/>
        <v>0</v>
      </c>
      <c r="AM22" s="145">
        <f t="shared" si="0"/>
        <v>0</v>
      </c>
      <c r="AN22" s="145">
        <f t="shared" si="0"/>
        <v>0</v>
      </c>
      <c r="AO22" s="145">
        <f t="shared" ref="AO22:BN22" si="1">COUNTA(AO12:AO21)</f>
        <v>0</v>
      </c>
      <c r="AP22" s="145">
        <f t="shared" si="1"/>
        <v>0</v>
      </c>
      <c r="AQ22" s="145">
        <f t="shared" si="1"/>
        <v>0</v>
      </c>
      <c r="AR22" s="145">
        <f t="shared" si="1"/>
        <v>0</v>
      </c>
      <c r="AS22" s="145">
        <f t="shared" si="1"/>
        <v>0</v>
      </c>
      <c r="AT22" s="145">
        <f t="shared" si="1"/>
        <v>0</v>
      </c>
      <c r="AU22" s="145">
        <f t="shared" si="1"/>
        <v>0</v>
      </c>
      <c r="AV22" s="145">
        <f t="shared" si="1"/>
        <v>0</v>
      </c>
      <c r="AW22" s="145">
        <f t="shared" si="1"/>
        <v>0</v>
      </c>
      <c r="AX22" s="145">
        <f t="shared" si="1"/>
        <v>0</v>
      </c>
      <c r="AY22" s="145">
        <f t="shared" si="1"/>
        <v>0</v>
      </c>
      <c r="AZ22" s="145">
        <f t="shared" si="1"/>
        <v>0</v>
      </c>
      <c r="BA22" s="145">
        <f t="shared" si="1"/>
        <v>0</v>
      </c>
      <c r="BB22" s="145">
        <f t="shared" si="1"/>
        <v>0</v>
      </c>
      <c r="BC22" s="145">
        <f t="shared" si="1"/>
        <v>0</v>
      </c>
      <c r="BD22" s="145">
        <f t="shared" si="1"/>
        <v>0</v>
      </c>
      <c r="BE22" s="145">
        <f t="shared" si="1"/>
        <v>0</v>
      </c>
      <c r="BF22" s="145">
        <f t="shared" si="1"/>
        <v>0</v>
      </c>
      <c r="BG22" s="145">
        <f t="shared" si="1"/>
        <v>0</v>
      </c>
      <c r="BH22" s="145">
        <f t="shared" si="1"/>
        <v>0</v>
      </c>
      <c r="BI22" s="145">
        <f t="shared" si="1"/>
        <v>0</v>
      </c>
      <c r="BJ22" s="145">
        <f t="shared" si="1"/>
        <v>0</v>
      </c>
      <c r="BK22" s="145">
        <f t="shared" si="1"/>
        <v>0</v>
      </c>
      <c r="BL22" s="145">
        <f t="shared" si="1"/>
        <v>0</v>
      </c>
      <c r="BM22" s="145">
        <f t="shared" si="1"/>
        <v>0</v>
      </c>
      <c r="BN22" s="145">
        <f t="shared" si="1"/>
        <v>0</v>
      </c>
      <c r="BO22" s="246"/>
      <c r="BP22" s="247"/>
      <c r="BQ22" s="248"/>
      <c r="BR22" s="246"/>
      <c r="BS22" s="250"/>
      <c r="BT22" s="247"/>
      <c r="BU22" s="247"/>
      <c r="BV22" s="247"/>
      <c r="BW22" s="247"/>
      <c r="BX22" s="247"/>
      <c r="BY22" s="247"/>
      <c r="BZ22" s="247"/>
      <c r="CA22" s="247"/>
      <c r="CB22" s="247"/>
      <c r="CC22" s="247"/>
      <c r="CD22" s="247"/>
      <c r="CE22" s="248"/>
      <c r="CF22" s="124"/>
      <c r="CG22" s="124"/>
      <c r="CH22" s="124"/>
      <c r="CI22" s="124"/>
      <c r="CJ22" s="124"/>
      <c r="CK22" s="124"/>
      <c r="CL22" s="124"/>
      <c r="CM22" s="124"/>
      <c r="CN22" s="124"/>
      <c r="CO22" s="124"/>
      <c r="CP22" s="124"/>
      <c r="CQ22" s="124"/>
      <c r="CR22" s="124"/>
      <c r="CS22" s="124"/>
      <c r="CT22" s="124"/>
      <c r="CU22" s="124"/>
      <c r="CV22" s="124"/>
      <c r="CW22" s="124"/>
      <c r="CX22" s="124"/>
      <c r="CY22" s="124"/>
      <c r="CZ22" s="124"/>
      <c r="DA22" s="124"/>
      <c r="DB22" s="124"/>
      <c r="DC22" s="124"/>
      <c r="DD22" s="124"/>
      <c r="DE22" s="124"/>
      <c r="DF22" s="124"/>
      <c r="DG22" s="124"/>
      <c r="DH22" s="124"/>
      <c r="DI22" s="124"/>
      <c r="DJ22" s="124"/>
      <c r="DK22" s="124"/>
      <c r="DL22" s="124"/>
      <c r="DM22" s="124"/>
      <c r="DN22" s="124"/>
    </row>
    <row r="23" spans="1:118" s="111" customFormat="1" ht="12.75" customHeight="1">
      <c r="B23" s="110"/>
      <c r="C23" s="110"/>
      <c r="D23" s="110"/>
      <c r="E23" s="110" t="s">
        <v>25</v>
      </c>
      <c r="F23" s="110"/>
      <c r="G23" s="110"/>
      <c r="H23" s="147"/>
      <c r="I23" s="147" t="s">
        <v>99</v>
      </c>
      <c r="J23" s="147"/>
      <c r="K23" s="147"/>
      <c r="L23" s="147"/>
      <c r="M23" s="147"/>
      <c r="N23" s="147"/>
      <c r="O23" s="147" t="s">
        <v>100</v>
      </c>
      <c r="P23" s="147"/>
      <c r="Q23" s="148"/>
      <c r="R23" s="148"/>
      <c r="S23" s="147"/>
      <c r="T23" s="147"/>
      <c r="U23" s="147"/>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9"/>
      <c r="AR23" s="149"/>
      <c r="AS23" s="149"/>
      <c r="AT23" s="149"/>
      <c r="AU23" s="150"/>
      <c r="AV23" s="147"/>
      <c r="AW23" s="151"/>
      <c r="AX23" s="151"/>
      <c r="AY23" s="151"/>
      <c r="AZ23" s="151"/>
      <c r="BA23" s="151"/>
      <c r="BB23" s="151"/>
      <c r="BC23" s="151"/>
      <c r="BD23" s="151"/>
      <c r="BE23" s="151"/>
      <c r="BF23" s="149"/>
      <c r="BG23" s="149"/>
      <c r="BH23" s="149"/>
      <c r="BI23" s="149"/>
      <c r="BJ23" s="149"/>
      <c r="BK23" s="149"/>
      <c r="BL23" s="149"/>
      <c r="BM23" s="149"/>
      <c r="BN23" s="149"/>
      <c r="BO23" s="242"/>
      <c r="BP23" s="242" t="s">
        <v>201</v>
      </c>
    </row>
    <row r="24" spans="1:118" s="12" customFormat="1" ht="12.75" customHeight="1">
      <c r="B24" s="47"/>
      <c r="C24" s="47"/>
      <c r="D24" s="47"/>
      <c r="E24" s="119" t="s">
        <v>94</v>
      </c>
      <c r="F24" s="119" t="s">
        <v>95</v>
      </c>
      <c r="G24" s="119"/>
      <c r="H24" s="86"/>
      <c r="I24" s="86"/>
      <c r="J24" s="86"/>
      <c r="K24" s="86"/>
      <c r="L24" s="86"/>
      <c r="M24" s="86"/>
      <c r="N24" s="86"/>
      <c r="O24" s="147" t="s">
        <v>192</v>
      </c>
      <c r="P24" s="87"/>
      <c r="Q24" s="86"/>
      <c r="R24" s="86"/>
      <c r="S24" s="86"/>
      <c r="T24" s="86"/>
      <c r="U24" s="87"/>
      <c r="V24" s="87"/>
      <c r="W24" s="87"/>
      <c r="X24" s="87"/>
      <c r="Y24" s="87"/>
      <c r="Z24" s="87"/>
      <c r="AA24" s="87"/>
      <c r="AB24" s="87"/>
      <c r="AC24" s="87"/>
      <c r="AD24" s="87"/>
      <c r="AE24" s="87"/>
      <c r="AF24" s="87"/>
      <c r="AG24" s="87"/>
      <c r="AH24" s="87"/>
      <c r="AI24" s="87"/>
      <c r="AJ24" s="87"/>
      <c r="AK24" s="87"/>
      <c r="AL24" s="87"/>
      <c r="AM24" s="87"/>
      <c r="AN24" s="87"/>
      <c r="AO24" s="87"/>
      <c r="AP24" s="88"/>
      <c r="AQ24" s="88"/>
      <c r="AR24" s="88"/>
      <c r="AS24" s="88"/>
      <c r="AT24" s="89"/>
      <c r="AU24" s="86"/>
      <c r="AV24" s="90"/>
      <c r="AW24" s="90"/>
      <c r="AX24" s="90"/>
      <c r="AY24" s="90"/>
      <c r="AZ24" s="90"/>
      <c r="BA24" s="90"/>
      <c r="BB24" s="90"/>
      <c r="BC24" s="90"/>
      <c r="BD24" s="90"/>
      <c r="BE24" s="88"/>
      <c r="BF24" s="88"/>
      <c r="BG24" s="88"/>
      <c r="BH24" s="88"/>
      <c r="BI24" s="88"/>
      <c r="BJ24" s="88"/>
      <c r="BK24" s="88"/>
      <c r="BL24" s="88"/>
      <c r="BM24" s="88"/>
      <c r="BN24" s="88"/>
      <c r="BO24" s="242" t="s">
        <v>200</v>
      </c>
    </row>
    <row r="25" spans="1:118" s="4" customFormat="1" ht="12.75">
      <c r="A25" s="7"/>
      <c r="B25" s="7"/>
      <c r="C25" s="7"/>
      <c r="D25" s="7"/>
      <c r="E25" s="118" t="s">
        <v>26</v>
      </c>
      <c r="F25" s="120">
        <v>1</v>
      </c>
      <c r="G25" s="120">
        <f>COUNTIF($F$12:$F$21,1)</f>
        <v>0</v>
      </c>
      <c r="H25" s="54"/>
      <c r="I25" s="54"/>
      <c r="J25" s="54"/>
      <c r="K25" s="54"/>
      <c r="L25" s="54"/>
      <c r="M25" s="54"/>
      <c r="N25" s="54"/>
      <c r="O25" s="177" t="s">
        <v>193</v>
      </c>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5"/>
      <c r="AU25" s="91"/>
      <c r="AV25" s="92"/>
      <c r="AW25" s="92"/>
      <c r="AX25" s="92"/>
      <c r="AY25" s="92"/>
      <c r="AZ25" s="92"/>
      <c r="BA25" s="92"/>
      <c r="BB25" s="92"/>
      <c r="BC25" s="92"/>
      <c r="BD25" s="92"/>
      <c r="BE25" s="54"/>
      <c r="BF25" s="54"/>
      <c r="BG25" s="54"/>
      <c r="BH25" s="54"/>
      <c r="BI25" s="54"/>
      <c r="BJ25" s="54"/>
      <c r="BK25" s="54"/>
      <c r="BL25" s="54"/>
      <c r="BM25" s="54"/>
      <c r="BN25" s="54"/>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row>
    <row r="26" spans="1:118" s="4" customFormat="1" ht="12.75">
      <c r="A26" s="7"/>
      <c r="B26" s="7"/>
      <c r="C26" s="7"/>
      <c r="D26" s="7"/>
      <c r="E26" s="118" t="s">
        <v>27</v>
      </c>
      <c r="F26" s="120">
        <v>2</v>
      </c>
      <c r="G26" s="120">
        <f>COUNTIF($F$12:$F$21,2)</f>
        <v>0</v>
      </c>
      <c r="H26" s="54"/>
      <c r="I26" s="198" t="s">
        <v>255</v>
      </c>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5"/>
      <c r="AU26" s="92"/>
      <c r="AV26" s="92"/>
      <c r="AW26" s="92"/>
      <c r="AX26" s="92"/>
      <c r="AY26" s="92"/>
      <c r="AZ26" s="92"/>
      <c r="BA26" s="92"/>
      <c r="BB26" s="92"/>
      <c r="BC26" s="92"/>
      <c r="BD26" s="92"/>
      <c r="BE26" s="54"/>
      <c r="BF26" s="54"/>
      <c r="BG26" s="54"/>
      <c r="BH26" s="54"/>
      <c r="BI26" s="54"/>
      <c r="BJ26" s="54"/>
      <c r="BK26" s="54"/>
      <c r="BL26" s="54"/>
      <c r="BM26" s="54"/>
      <c r="BN26" s="54"/>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row>
    <row r="27" spans="1:118" s="4" customFormat="1" ht="12.75">
      <c r="A27" s="7"/>
      <c r="B27" s="7"/>
      <c r="C27" s="7"/>
      <c r="D27" s="7"/>
      <c r="E27" s="118" t="s">
        <v>28</v>
      </c>
      <c r="F27" s="120">
        <v>3</v>
      </c>
      <c r="G27" s="120">
        <f>COUNTIF($F$12:$F$21,3)</f>
        <v>0</v>
      </c>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5"/>
      <c r="AU27" s="92"/>
      <c r="AV27" s="92"/>
      <c r="AW27" s="92"/>
      <c r="AX27" s="92"/>
      <c r="AY27" s="92"/>
      <c r="AZ27" s="92"/>
      <c r="BA27" s="92"/>
      <c r="BB27" s="92"/>
      <c r="BC27" s="92"/>
      <c r="BD27" s="92"/>
      <c r="BE27" s="54"/>
      <c r="BF27" s="54"/>
      <c r="BG27" s="54"/>
      <c r="BH27" s="54"/>
      <c r="BI27" s="54"/>
      <c r="BJ27" s="54"/>
      <c r="BK27" s="54"/>
      <c r="BL27" s="54"/>
      <c r="BM27" s="54"/>
      <c r="BN27" s="54"/>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row>
    <row r="28" spans="1:118" s="4" customFormat="1" ht="12.75">
      <c r="A28" s="7"/>
      <c r="B28" s="7"/>
      <c r="C28" s="7"/>
      <c r="D28" s="7"/>
      <c r="E28" s="118" t="s">
        <v>29</v>
      </c>
      <c r="F28" s="120">
        <v>4</v>
      </c>
      <c r="G28" s="120">
        <f>COUNTIF($F$12:$F$21,4)</f>
        <v>0</v>
      </c>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5"/>
      <c r="AU28" s="92"/>
      <c r="AV28" s="92"/>
      <c r="AW28" s="92"/>
      <c r="AX28" s="92"/>
      <c r="AY28" s="92"/>
      <c r="AZ28" s="92"/>
      <c r="BA28" s="92"/>
      <c r="BB28" s="92"/>
      <c r="BC28" s="92"/>
      <c r="BD28" s="92"/>
      <c r="BE28" s="54"/>
      <c r="BF28" s="54"/>
      <c r="BG28" s="54"/>
      <c r="BH28" s="54"/>
      <c r="BI28" s="54"/>
      <c r="BJ28" s="54"/>
      <c r="BK28" s="54"/>
      <c r="BL28" s="54"/>
      <c r="BM28" s="54"/>
      <c r="BN28" s="54"/>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row>
    <row r="29" spans="1:118" s="4" customFormat="1" ht="12.75">
      <c r="A29" s="7"/>
      <c r="B29" s="7"/>
      <c r="C29" s="7"/>
      <c r="D29" s="7"/>
      <c r="E29" s="118" t="s">
        <v>30</v>
      </c>
      <c r="F29" s="120">
        <v>5</v>
      </c>
      <c r="G29" s="120">
        <f>COUNTIF($F$12:$F$21,5)</f>
        <v>0</v>
      </c>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5"/>
      <c r="AU29" s="92"/>
      <c r="AV29" s="92"/>
      <c r="AW29" s="92"/>
      <c r="AX29" s="92"/>
      <c r="AY29" s="92"/>
      <c r="AZ29" s="92"/>
      <c r="BA29" s="92"/>
      <c r="BB29" s="92"/>
      <c r="BC29" s="92"/>
      <c r="BD29" s="92"/>
      <c r="BE29" s="54"/>
      <c r="BF29" s="54"/>
      <c r="BG29" s="54"/>
      <c r="BH29" s="54"/>
      <c r="BI29" s="54"/>
      <c r="BJ29" s="54"/>
      <c r="BK29" s="54"/>
      <c r="BL29" s="54"/>
      <c r="BM29" s="54"/>
      <c r="BN29" s="54"/>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row>
    <row r="30" spans="1:118" s="4" customFormat="1" ht="12.75">
      <c r="A30" s="7"/>
      <c r="B30" s="7"/>
      <c r="C30" s="7"/>
      <c r="D30" s="7"/>
      <c r="E30" s="118" t="s">
        <v>31</v>
      </c>
      <c r="F30" s="120">
        <v>6</v>
      </c>
      <c r="G30" s="120">
        <f>COUNTIF($F$12:$F$21,6)</f>
        <v>0</v>
      </c>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5"/>
      <c r="AU30" s="92"/>
      <c r="AV30" s="92"/>
      <c r="AW30" s="92"/>
      <c r="AX30" s="92"/>
      <c r="AY30" s="92"/>
      <c r="AZ30" s="92"/>
      <c r="BA30" s="92"/>
      <c r="BB30" s="92"/>
      <c r="BC30" s="92"/>
      <c r="BD30" s="92"/>
      <c r="BE30" s="54"/>
      <c r="BF30" s="54"/>
      <c r="BG30" s="54"/>
      <c r="BH30" s="54"/>
      <c r="BI30" s="54"/>
      <c r="BJ30" s="54"/>
      <c r="BK30" s="54"/>
      <c r="BL30" s="54"/>
      <c r="BM30" s="54"/>
      <c r="BN30" s="54"/>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row>
    <row r="31" spans="1:118" s="4" customFormat="1" ht="12.75">
      <c r="A31" s="7"/>
      <c r="B31" s="7"/>
      <c r="C31" s="7"/>
      <c r="D31" s="7"/>
      <c r="E31" s="118" t="s">
        <v>32</v>
      </c>
      <c r="F31" s="120">
        <v>7</v>
      </c>
      <c r="G31" s="120">
        <f>COUNTIF($F$12:$F$21,7)</f>
        <v>0</v>
      </c>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c r="AR31" s="54"/>
      <c r="AS31" s="54"/>
      <c r="AT31" s="55"/>
      <c r="AU31" s="92"/>
      <c r="AV31" s="92"/>
      <c r="AW31" s="92"/>
      <c r="AX31" s="92"/>
      <c r="AY31" s="92"/>
      <c r="AZ31" s="92"/>
      <c r="BA31" s="92"/>
      <c r="BB31" s="92"/>
      <c r="BC31" s="92"/>
      <c r="BD31" s="92"/>
      <c r="BE31" s="54"/>
      <c r="BF31" s="54"/>
      <c r="BG31" s="54"/>
      <c r="BH31" s="54"/>
      <c r="BI31" s="54"/>
      <c r="BJ31" s="54"/>
      <c r="BK31" s="54"/>
      <c r="BL31" s="54"/>
      <c r="BM31" s="54"/>
      <c r="BN31" s="54"/>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row>
    <row r="32" spans="1:118" s="4" customFormat="1" ht="12.75">
      <c r="A32" s="7"/>
      <c r="B32" s="7"/>
      <c r="C32" s="7"/>
      <c r="D32" s="7"/>
      <c r="E32" s="118" t="s">
        <v>33</v>
      </c>
      <c r="F32" s="120">
        <v>8</v>
      </c>
      <c r="G32" s="120">
        <f>COUNTIF($F$12:$F$21,8)</f>
        <v>0</v>
      </c>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c r="AR32" s="54"/>
      <c r="AS32" s="54"/>
      <c r="AT32" s="55"/>
      <c r="AU32" s="92"/>
      <c r="AV32" s="92"/>
      <c r="AW32" s="92"/>
      <c r="AX32" s="92"/>
      <c r="AY32" s="92"/>
      <c r="AZ32" s="92"/>
      <c r="BA32" s="92"/>
      <c r="BB32" s="92"/>
      <c r="BC32" s="92"/>
      <c r="BD32" s="92"/>
      <c r="BE32" s="54"/>
      <c r="BF32" s="54"/>
      <c r="BG32" s="54"/>
      <c r="BH32" s="54"/>
      <c r="BI32" s="54"/>
      <c r="BJ32" s="54"/>
      <c r="BK32" s="54"/>
      <c r="BL32" s="54"/>
      <c r="BM32" s="54"/>
      <c r="BN32" s="54"/>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row>
    <row r="33" spans="1:118" s="4" customFormat="1" ht="12.75">
      <c r="A33" s="7"/>
      <c r="B33" s="7"/>
      <c r="C33" s="7"/>
      <c r="D33" s="7"/>
      <c r="E33" s="118" t="s">
        <v>34</v>
      </c>
      <c r="F33" s="120">
        <v>9</v>
      </c>
      <c r="G33" s="120">
        <f>COUNTIF($F$12:$F$21,9)</f>
        <v>0</v>
      </c>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c r="AR33" s="54"/>
      <c r="AS33" s="54"/>
      <c r="AT33" s="55"/>
      <c r="AU33" s="92"/>
      <c r="AV33" s="92"/>
      <c r="AW33" s="92"/>
      <c r="AX33" s="92"/>
      <c r="AY33" s="92"/>
      <c r="AZ33" s="92"/>
      <c r="BA33" s="92"/>
      <c r="BB33" s="92"/>
      <c r="BC33" s="92"/>
      <c r="BD33" s="92"/>
      <c r="BE33" s="54"/>
      <c r="BF33" s="54"/>
      <c r="BG33" s="54"/>
      <c r="BH33" s="54"/>
      <c r="BI33" s="54"/>
      <c r="BJ33" s="54"/>
      <c r="BK33" s="54"/>
      <c r="BL33" s="54"/>
      <c r="BM33" s="54"/>
      <c r="BN33" s="54"/>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row>
    <row r="34" spans="1:118" s="4" customFormat="1" ht="12.75">
      <c r="A34" s="7"/>
      <c r="B34" s="7"/>
      <c r="C34" s="7"/>
      <c r="D34" s="7"/>
      <c r="E34" s="118" t="s">
        <v>156</v>
      </c>
      <c r="F34" s="120">
        <v>10</v>
      </c>
      <c r="G34" s="120">
        <f>COUNTIF($F$12:$F$21,10)</f>
        <v>0</v>
      </c>
      <c r="H34" s="7" t="s">
        <v>157</v>
      </c>
      <c r="I34" s="7"/>
      <c r="J34" s="7"/>
      <c r="K34" s="10"/>
      <c r="L34" s="10"/>
      <c r="M34" s="10"/>
      <c r="N34" s="10"/>
      <c r="O34" s="10"/>
      <c r="P34" s="156"/>
      <c r="Q34" s="43"/>
      <c r="R34" s="43"/>
      <c r="S34" s="7"/>
      <c r="T34" s="7"/>
      <c r="U34" s="7"/>
      <c r="V34" s="7"/>
      <c r="W34" s="7"/>
      <c r="X34" s="43"/>
      <c r="Y34" s="43"/>
      <c r="Z34" s="7"/>
      <c r="AA34" s="8"/>
      <c r="AB34" s="181"/>
      <c r="AC34" s="181"/>
      <c r="AD34" s="181"/>
      <c r="AE34" s="181"/>
      <c r="AF34" s="181"/>
      <c r="AG34" s="181"/>
      <c r="AH34" s="181"/>
      <c r="AI34" s="181"/>
      <c r="AJ34" s="181"/>
      <c r="AK34" s="181"/>
      <c r="AL34" s="181"/>
      <c r="AM34" s="181"/>
      <c r="AN34" s="181"/>
      <c r="AO34" s="181"/>
      <c r="AP34" s="181"/>
      <c r="AQ34" s="181"/>
      <c r="AR34" s="181"/>
      <c r="AS34" s="181"/>
      <c r="AT34" s="181"/>
      <c r="AU34" s="181"/>
      <c r="AV34" s="181"/>
      <c r="AW34" s="181"/>
      <c r="AX34" s="181"/>
      <c r="AY34" s="181"/>
      <c r="AZ34" s="7"/>
      <c r="BA34" s="40"/>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row>
    <row r="35" spans="1:118" s="4" customFormat="1" ht="12.75">
      <c r="A35" s="7"/>
      <c r="B35" s="7"/>
      <c r="C35" s="7"/>
      <c r="D35" s="7"/>
      <c r="E35" s="118" t="s">
        <v>252</v>
      </c>
      <c r="F35" s="120">
        <v>11</v>
      </c>
      <c r="G35" s="120">
        <f>COUNTIF($F$12:$F$21,11)</f>
        <v>0</v>
      </c>
      <c r="H35" s="54" t="s">
        <v>256</v>
      </c>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54"/>
      <c r="AS35" s="54"/>
      <c r="AT35" s="55"/>
      <c r="AU35" s="92"/>
      <c r="AV35" s="92"/>
      <c r="AW35" s="92"/>
      <c r="AX35" s="92"/>
      <c r="AY35" s="92"/>
      <c r="AZ35" s="92"/>
      <c r="BA35" s="92"/>
      <c r="BB35" s="92"/>
      <c r="BC35" s="92"/>
      <c r="BD35" s="92"/>
      <c r="BE35" s="54"/>
      <c r="BF35" s="54"/>
      <c r="BG35" s="54"/>
      <c r="BH35" s="54"/>
      <c r="BI35" s="54"/>
      <c r="BJ35" s="54"/>
      <c r="BK35" s="54"/>
      <c r="BL35" s="54"/>
      <c r="BM35" s="54"/>
      <c r="BN35" s="54"/>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row>
    <row r="36" spans="1:118" s="4" customFormat="1" ht="12.75">
      <c r="A36" s="7"/>
      <c r="B36" s="7"/>
      <c r="C36" s="7"/>
      <c r="D36" s="7"/>
      <c r="E36" s="118" t="s">
        <v>36</v>
      </c>
      <c r="F36" s="120">
        <v>12</v>
      </c>
      <c r="G36" s="120">
        <f>COUNTIF($F$12:$F$21,12)</f>
        <v>0</v>
      </c>
      <c r="H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c r="AR36" s="54"/>
      <c r="AS36" s="54"/>
      <c r="AT36" s="55"/>
      <c r="AU36" s="92"/>
      <c r="AV36" s="92"/>
      <c r="AW36" s="92"/>
      <c r="AX36" s="92"/>
      <c r="AY36" s="92"/>
      <c r="AZ36" s="92"/>
      <c r="BA36" s="92"/>
      <c r="BB36" s="92"/>
      <c r="BC36" s="92"/>
      <c r="BD36" s="92"/>
      <c r="BE36" s="54"/>
      <c r="BF36" s="54"/>
      <c r="BG36" s="54"/>
      <c r="BH36" s="54"/>
      <c r="BI36" s="54"/>
      <c r="BJ36" s="54"/>
      <c r="BK36" s="54"/>
      <c r="BL36" s="54"/>
      <c r="BM36" s="54"/>
      <c r="BN36" s="54"/>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row>
    <row r="37" spans="1:118" s="4" customFormat="1" ht="12.75">
      <c r="A37" s="7"/>
      <c r="B37" s="7"/>
      <c r="C37" s="7"/>
      <c r="D37" s="7"/>
      <c r="E37" s="118" t="s">
        <v>37</v>
      </c>
      <c r="F37" s="120">
        <v>13</v>
      </c>
      <c r="G37" s="120">
        <f>COUNTIF($F$12:$F$21,13)</f>
        <v>0</v>
      </c>
      <c r="H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54"/>
      <c r="AS37" s="54"/>
      <c r="AT37" s="55"/>
      <c r="AU37" s="92"/>
      <c r="AV37" s="92"/>
      <c r="AW37" s="92"/>
      <c r="AX37" s="92"/>
      <c r="AY37" s="92"/>
      <c r="AZ37" s="92"/>
      <c r="BA37" s="92"/>
      <c r="BB37" s="92"/>
      <c r="BC37" s="92"/>
      <c r="BD37" s="92"/>
      <c r="BE37" s="54"/>
      <c r="BF37" s="54"/>
      <c r="BG37" s="54"/>
      <c r="BH37" s="54"/>
      <c r="BI37" s="54"/>
      <c r="BJ37" s="54"/>
      <c r="BK37" s="54"/>
      <c r="BL37" s="54"/>
      <c r="BM37" s="54"/>
      <c r="BN37" s="54"/>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row>
    <row r="38" spans="1:118" s="4" customFormat="1" ht="12.75">
      <c r="A38" s="7"/>
      <c r="B38" s="7"/>
      <c r="C38" s="7"/>
      <c r="D38" s="7"/>
      <c r="E38" s="118" t="s">
        <v>253</v>
      </c>
      <c r="F38" s="120">
        <v>14</v>
      </c>
      <c r="G38" s="120">
        <f>COUNTIF($F$12:$F$21,14)</f>
        <v>0</v>
      </c>
      <c r="H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54"/>
      <c r="AS38" s="54"/>
      <c r="AT38" s="55"/>
      <c r="AU38" s="92"/>
      <c r="AV38" s="92"/>
      <c r="AW38" s="92"/>
      <c r="AX38" s="92"/>
      <c r="AY38" s="92"/>
      <c r="AZ38" s="92"/>
      <c r="BA38" s="92"/>
      <c r="BB38" s="92"/>
      <c r="BC38" s="92"/>
      <c r="BD38" s="92"/>
      <c r="BE38" s="54"/>
      <c r="BF38" s="54"/>
      <c r="BG38" s="54"/>
      <c r="BH38" s="54"/>
      <c r="BI38" s="54"/>
      <c r="BJ38" s="54"/>
      <c r="BK38" s="54"/>
      <c r="BL38" s="54"/>
      <c r="BM38" s="54"/>
      <c r="BN38" s="54"/>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row>
    <row r="39" spans="1:118" s="4" customFormat="1" ht="12.75">
      <c r="A39" s="7"/>
      <c r="B39" s="7"/>
      <c r="C39" s="7"/>
      <c r="D39" s="7"/>
      <c r="E39" s="118" t="s">
        <v>38</v>
      </c>
      <c r="F39" s="120">
        <v>15</v>
      </c>
      <c r="G39" s="120">
        <f>COUNTIF($F$12:$F$21,15)</f>
        <v>0</v>
      </c>
      <c r="H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4"/>
      <c r="AS39" s="54"/>
      <c r="AT39" s="55"/>
      <c r="AU39" s="92"/>
      <c r="AV39" s="92"/>
      <c r="AW39" s="92"/>
      <c r="AX39" s="92"/>
      <c r="AY39" s="92"/>
      <c r="AZ39" s="92"/>
      <c r="BA39" s="92"/>
      <c r="BB39" s="92"/>
      <c r="BC39" s="92"/>
      <c r="BD39" s="92"/>
      <c r="BE39" s="54"/>
      <c r="BF39" s="54"/>
      <c r="BG39" s="54"/>
      <c r="BH39" s="54"/>
      <c r="BI39" s="54"/>
      <c r="BJ39" s="54"/>
      <c r="BK39" s="54"/>
      <c r="BL39" s="54"/>
      <c r="BM39" s="54"/>
      <c r="BN39" s="54"/>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row>
    <row r="40" spans="1:118" s="4" customFormat="1" ht="12.75">
      <c r="A40" s="7"/>
      <c r="B40" s="7"/>
      <c r="C40" s="7"/>
      <c r="D40" s="7"/>
      <c r="E40" s="118" t="s">
        <v>39</v>
      </c>
      <c r="F40" s="120">
        <v>16</v>
      </c>
      <c r="G40" s="120">
        <f>COUNTIF($F$12:$F$21,16)</f>
        <v>0</v>
      </c>
      <c r="H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4"/>
      <c r="AS40" s="54"/>
      <c r="AT40" s="55"/>
      <c r="AU40" s="92"/>
      <c r="AV40" s="92"/>
      <c r="AW40" s="92"/>
      <c r="AX40" s="92"/>
      <c r="AY40" s="92"/>
      <c r="AZ40" s="92"/>
      <c r="BA40" s="92"/>
      <c r="BB40" s="92"/>
      <c r="BC40" s="92"/>
      <c r="BD40" s="92"/>
      <c r="BE40" s="54"/>
      <c r="BF40" s="54"/>
      <c r="BG40" s="54"/>
      <c r="BH40" s="54"/>
      <c r="BI40" s="54"/>
      <c r="BJ40" s="54"/>
      <c r="BK40" s="54"/>
      <c r="BL40" s="54"/>
      <c r="BM40" s="54"/>
      <c r="BN40" s="54"/>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row>
    <row r="41" spans="1:118" s="4" customFormat="1" ht="12.75">
      <c r="A41" s="7"/>
      <c r="B41" s="7"/>
      <c r="C41" s="7"/>
      <c r="D41" s="7"/>
      <c r="E41" s="118" t="s">
        <v>40</v>
      </c>
      <c r="F41" s="120">
        <v>17</v>
      </c>
      <c r="G41" s="120">
        <f>COUNTIF($F$12:$F$21,17)</f>
        <v>0</v>
      </c>
      <c r="H41" s="54" t="s">
        <v>210</v>
      </c>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5"/>
      <c r="AU41" s="92"/>
      <c r="AV41" s="92"/>
      <c r="AW41" s="92"/>
      <c r="AX41" s="92"/>
      <c r="AY41" s="92"/>
      <c r="AZ41" s="92"/>
      <c r="BA41" s="92"/>
      <c r="BB41" s="92"/>
      <c r="BC41" s="92"/>
      <c r="BD41" s="92"/>
      <c r="BE41" s="54"/>
      <c r="BF41" s="54"/>
      <c r="BG41" s="54"/>
      <c r="BH41" s="54"/>
      <c r="BI41" s="54"/>
      <c r="BJ41" s="54"/>
      <c r="BK41" s="54"/>
      <c r="BL41" s="54"/>
      <c r="BM41" s="54"/>
      <c r="BN41" s="54"/>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row>
    <row r="42" spans="1:118" s="4" customFormat="1" ht="12.75">
      <c r="A42" s="7"/>
      <c r="B42" s="7"/>
      <c r="C42" s="7"/>
      <c r="D42" s="7"/>
      <c r="E42" s="118" t="s">
        <v>9</v>
      </c>
      <c r="F42" s="120">
        <v>18</v>
      </c>
      <c r="G42" s="120">
        <f>COUNTIF($F$12:$F$21,18)</f>
        <v>0</v>
      </c>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5"/>
      <c r="AU42" s="92"/>
      <c r="AV42" s="92"/>
      <c r="AW42" s="92"/>
      <c r="AX42" s="92"/>
      <c r="AY42" s="92"/>
      <c r="AZ42" s="92"/>
      <c r="BA42" s="92"/>
      <c r="BB42" s="92"/>
      <c r="BC42" s="92"/>
      <c r="BD42" s="92"/>
      <c r="BE42" s="54"/>
      <c r="BF42" s="54"/>
      <c r="BG42" s="54"/>
      <c r="BH42" s="54"/>
      <c r="BI42" s="54"/>
      <c r="BJ42" s="54"/>
      <c r="BK42" s="54"/>
      <c r="BL42" s="54"/>
      <c r="BM42" s="54"/>
      <c r="BN42" s="54"/>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row>
    <row r="43" spans="1:118" s="4" customFormat="1" ht="12.75">
      <c r="A43" s="7"/>
      <c r="B43" s="7"/>
      <c r="C43" s="7"/>
      <c r="D43" s="7"/>
      <c r="E43" s="121"/>
      <c r="F43" s="122" t="s">
        <v>132</v>
      </c>
      <c r="G43" s="121">
        <f>SUM(G25:G42)</f>
        <v>0</v>
      </c>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5"/>
      <c r="AV43" s="92"/>
      <c r="AW43" s="92"/>
      <c r="AX43" s="92"/>
      <c r="AY43" s="92"/>
      <c r="AZ43" s="92"/>
      <c r="BA43" s="92"/>
      <c r="BB43" s="92"/>
      <c r="BC43" s="92"/>
      <c r="BD43" s="92"/>
      <c r="BE43" s="92"/>
      <c r="BF43" s="54"/>
      <c r="BG43" s="54"/>
      <c r="BH43" s="54"/>
      <c r="BI43" s="54"/>
      <c r="BJ43" s="54"/>
      <c r="BK43" s="54"/>
      <c r="BL43" s="54"/>
      <c r="BM43" s="54"/>
      <c r="BN43" s="54"/>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row>
    <row r="44" spans="1:118" s="4" customFormat="1" ht="12.75">
      <c r="A44" s="7"/>
      <c r="B44" s="7"/>
      <c r="C44" s="7"/>
      <c r="D44" s="7"/>
      <c r="E44" s="7"/>
      <c r="F44" s="7"/>
      <c r="G44" s="7"/>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5"/>
      <c r="AV44" s="92"/>
      <c r="AW44" s="92"/>
      <c r="AX44" s="92"/>
      <c r="AY44" s="92"/>
      <c r="AZ44" s="92"/>
      <c r="BA44" s="92"/>
      <c r="BB44" s="92"/>
      <c r="BC44" s="92"/>
      <c r="BD44" s="92"/>
      <c r="BE44" s="92"/>
      <c r="BF44" s="54"/>
      <c r="BG44" s="54"/>
      <c r="BH44" s="54"/>
      <c r="BI44" s="54"/>
      <c r="BJ44" s="54"/>
      <c r="BK44" s="54"/>
      <c r="BL44" s="54"/>
      <c r="BM44" s="54"/>
      <c r="BN44" s="54"/>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row>
    <row r="45" spans="1:118" s="4" customFormat="1" ht="14.85" customHeight="1">
      <c r="A45" s="454" t="s">
        <v>161</v>
      </c>
      <c r="B45" s="455"/>
      <c r="C45" s="456"/>
      <c r="D45" s="11"/>
      <c r="E45" s="7"/>
      <c r="F45" s="7"/>
      <c r="G45" s="7"/>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5"/>
      <c r="AV45" s="54"/>
      <c r="AW45" s="54"/>
      <c r="AX45" s="54"/>
      <c r="AY45" s="54"/>
      <c r="AZ45" s="54"/>
      <c r="BA45" s="54"/>
      <c r="BB45" s="54"/>
      <c r="BC45" s="54"/>
      <c r="BD45" s="54"/>
      <c r="BE45" s="54"/>
      <c r="BF45" s="54"/>
      <c r="BG45" s="54"/>
      <c r="BH45" s="54"/>
      <c r="BI45" s="54"/>
      <c r="BJ45" s="54"/>
      <c r="BK45" s="54"/>
      <c r="BL45" s="54"/>
      <c r="BM45" s="54"/>
      <c r="BN45" s="54"/>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row>
    <row r="46" spans="1:118" s="4" customFormat="1" ht="16.5" customHeight="1">
      <c r="A46" s="453" t="s">
        <v>206</v>
      </c>
      <c r="B46" s="453"/>
      <c r="C46" s="453"/>
      <c r="D46" s="453"/>
      <c r="E46" s="7"/>
      <c r="F46" s="7"/>
      <c r="G46" s="7"/>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5"/>
      <c r="AV46" s="54"/>
      <c r="AW46" s="534"/>
      <c r="AX46" s="534"/>
      <c r="AY46" s="534"/>
      <c r="AZ46" s="534"/>
      <c r="BA46" s="534"/>
      <c r="BB46" s="534"/>
      <c r="BC46" s="534"/>
      <c r="BD46" s="534"/>
      <c r="BE46" s="534"/>
      <c r="BF46" s="54"/>
      <c r="BG46" s="54"/>
      <c r="BH46" s="54"/>
      <c r="BI46" s="54"/>
      <c r="BJ46" s="54"/>
      <c r="BK46" s="54"/>
      <c r="BL46" s="54"/>
      <c r="BM46" s="54"/>
      <c r="BN46" s="54"/>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row>
    <row r="47" spans="1:118" s="4" customFormat="1" ht="16.7" customHeight="1" thickBot="1">
      <c r="A47" s="448" t="s">
        <v>13</v>
      </c>
      <c r="B47" s="448"/>
      <c r="C47" s="448"/>
      <c r="D47" s="448"/>
      <c r="E47" s="7"/>
      <c r="F47" s="7"/>
      <c r="G47" s="7"/>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c r="AR47" s="54"/>
      <c r="AS47" s="54"/>
      <c r="AT47" s="54"/>
      <c r="AU47" s="55"/>
      <c r="AV47" s="54"/>
      <c r="AW47" s="56"/>
      <c r="AX47" s="56"/>
      <c r="AY47" s="56"/>
      <c r="AZ47" s="56"/>
      <c r="BA47" s="56"/>
      <c r="BB47" s="56"/>
      <c r="BC47" s="56"/>
      <c r="BD47" s="56"/>
      <c r="BE47" s="56"/>
      <c r="BF47" s="54"/>
      <c r="BG47" s="54"/>
      <c r="BH47" s="54"/>
      <c r="BI47" s="54"/>
      <c r="BJ47" s="54"/>
      <c r="BK47" s="54"/>
      <c r="BL47" s="54"/>
      <c r="BM47" s="54"/>
      <c r="BN47" s="54"/>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row>
    <row r="48" spans="1:118" s="4" customFormat="1" ht="16.7" customHeight="1" thickBot="1">
      <c r="A48" s="13"/>
      <c r="B48" s="375" t="s">
        <v>23</v>
      </c>
      <c r="C48" s="376"/>
      <c r="D48" s="16"/>
      <c r="E48" s="18" t="s">
        <v>15</v>
      </c>
      <c r="F48" s="19"/>
      <c r="G48" s="8"/>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54"/>
      <c r="AT48" s="54"/>
      <c r="AU48" s="55"/>
      <c r="AV48" s="54"/>
      <c r="AW48" s="56"/>
      <c r="AX48" s="56"/>
      <c r="AY48" s="56"/>
      <c r="AZ48" s="56"/>
      <c r="BA48" s="56"/>
      <c r="BB48" s="56"/>
      <c r="BC48" s="56"/>
      <c r="BD48" s="56"/>
      <c r="BE48" s="56"/>
      <c r="BF48" s="54"/>
      <c r="BG48" s="54"/>
      <c r="BH48" s="54"/>
      <c r="BI48" s="54"/>
      <c r="BJ48" s="54"/>
      <c r="BK48" s="54"/>
      <c r="BL48" s="54"/>
      <c r="BM48" s="54"/>
      <c r="BN48" s="54"/>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row>
    <row r="49" spans="1:118" s="4" customFormat="1" ht="14.25" customHeight="1">
      <c r="A49" s="5"/>
      <c r="B49" s="190" t="s">
        <v>242</v>
      </c>
      <c r="C49" s="191"/>
      <c r="D49" s="191"/>
      <c r="E49" s="7"/>
      <c r="F49" s="7"/>
      <c r="G49" s="7"/>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c r="AR49" s="54"/>
      <c r="AS49" s="54"/>
      <c r="AT49" s="54"/>
      <c r="AU49" s="55"/>
      <c r="AV49" s="54"/>
      <c r="AW49" s="56"/>
      <c r="AX49" s="56"/>
      <c r="AY49" s="56"/>
      <c r="AZ49" s="56"/>
      <c r="BA49" s="56"/>
      <c r="BB49" s="56"/>
      <c r="BC49" s="56"/>
      <c r="BD49" s="56"/>
      <c r="BE49" s="56"/>
      <c r="BF49" s="54"/>
      <c r="BG49" s="54"/>
      <c r="BH49" s="54"/>
      <c r="BI49" s="54"/>
      <c r="BJ49" s="54"/>
      <c r="BK49" s="54"/>
      <c r="BL49" s="54"/>
      <c r="BM49" s="54"/>
      <c r="BN49" s="54"/>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row>
    <row r="50" spans="1:118" s="186" customFormat="1" ht="14.25" customHeight="1">
      <c r="A50" s="178"/>
      <c r="B50" s="192"/>
      <c r="C50" s="193" t="s">
        <v>191</v>
      </c>
      <c r="D50" s="193"/>
      <c r="E50" s="182"/>
      <c r="F50" s="182"/>
      <c r="G50" s="182"/>
      <c r="H50" s="182"/>
      <c r="I50" s="182"/>
      <c r="J50" s="182"/>
      <c r="K50" s="182"/>
      <c r="L50" s="182"/>
      <c r="M50" s="182"/>
      <c r="N50" s="182"/>
      <c r="O50" s="182"/>
      <c r="P50" s="183"/>
      <c r="Q50" s="184"/>
      <c r="R50" s="184"/>
      <c r="S50" s="182"/>
      <c r="T50" s="182"/>
      <c r="U50" s="182"/>
      <c r="V50" s="182"/>
      <c r="W50" s="182"/>
      <c r="X50" s="184"/>
      <c r="Y50" s="184"/>
      <c r="Z50" s="182"/>
      <c r="AA50" s="182"/>
      <c r="AB50" s="182"/>
      <c r="AC50" s="182"/>
      <c r="AD50" s="182"/>
      <c r="AE50" s="182"/>
      <c r="AF50" s="182"/>
      <c r="AG50" s="182"/>
      <c r="AH50" s="182"/>
      <c r="AI50" s="182"/>
      <c r="AJ50" s="182"/>
      <c r="AK50" s="182"/>
      <c r="AL50" s="182"/>
      <c r="AM50" s="182"/>
      <c r="AN50" s="182"/>
      <c r="AO50" s="182"/>
      <c r="AP50" s="182"/>
      <c r="AQ50" s="182"/>
      <c r="AR50" s="182"/>
      <c r="AS50" s="182"/>
      <c r="AT50" s="182"/>
      <c r="AU50" s="182"/>
      <c r="AV50" s="182"/>
      <c r="AW50" s="182"/>
      <c r="AX50" s="182"/>
      <c r="AY50" s="182"/>
      <c r="AZ50" s="182"/>
      <c r="BA50" s="185"/>
      <c r="BB50" s="182"/>
      <c r="BC50" s="182"/>
      <c r="BD50" s="182"/>
      <c r="BE50" s="182"/>
      <c r="BF50" s="182"/>
      <c r="BG50" s="182"/>
      <c r="BH50" s="182"/>
      <c r="BI50" s="182"/>
      <c r="BJ50" s="182"/>
      <c r="BK50" s="182"/>
      <c r="BL50" s="182"/>
      <c r="BM50" s="182"/>
      <c r="BN50" s="182"/>
      <c r="BO50" s="182"/>
      <c r="BP50" s="182"/>
      <c r="BQ50" s="182"/>
      <c r="BR50" s="182"/>
      <c r="BS50" s="182"/>
      <c r="BT50" s="182"/>
      <c r="BU50" s="182"/>
      <c r="BV50" s="182"/>
      <c r="BW50" s="182"/>
      <c r="BX50" s="182"/>
      <c r="BY50" s="182"/>
      <c r="BZ50" s="182"/>
      <c r="CA50" s="182"/>
      <c r="CB50" s="182"/>
      <c r="CC50" s="182"/>
      <c r="CD50" s="182"/>
      <c r="CE50" s="182"/>
      <c r="CF50" s="182"/>
      <c r="CG50" s="182"/>
      <c r="CH50" s="182"/>
      <c r="CI50" s="182"/>
      <c r="CJ50" s="182"/>
      <c r="CK50" s="182"/>
      <c r="CL50" s="182"/>
      <c r="CM50" s="182"/>
      <c r="CN50" s="182"/>
      <c r="CO50" s="182"/>
      <c r="CP50" s="182"/>
      <c r="CQ50" s="182"/>
      <c r="CR50" s="182"/>
      <c r="CS50" s="182"/>
      <c r="CT50" s="182"/>
      <c r="CU50" s="182"/>
      <c r="CV50" s="182"/>
      <c r="CW50" s="182"/>
      <c r="CX50" s="182"/>
    </row>
    <row r="51" spans="1:118" s="186" customFormat="1" ht="14.25" customHeight="1" thickBot="1">
      <c r="A51" s="178"/>
      <c r="B51" s="192"/>
      <c r="C51" s="193" t="s">
        <v>209</v>
      </c>
      <c r="D51" s="193"/>
      <c r="E51" s="182"/>
      <c r="F51" s="182"/>
      <c r="G51" s="182"/>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8"/>
      <c r="AV51" s="187"/>
      <c r="AW51" s="189"/>
      <c r="AX51" s="189"/>
      <c r="AY51" s="189"/>
      <c r="AZ51" s="189"/>
      <c r="BA51" s="189"/>
      <c r="BB51" s="189"/>
      <c r="BC51" s="189"/>
      <c r="BD51" s="189"/>
      <c r="BE51" s="189"/>
      <c r="BF51" s="187"/>
      <c r="BG51" s="187"/>
      <c r="BH51" s="187"/>
      <c r="BI51" s="187"/>
      <c r="BJ51" s="187"/>
      <c r="BK51" s="187"/>
      <c r="BL51" s="187"/>
      <c r="BM51" s="187"/>
      <c r="BN51" s="187"/>
      <c r="BO51" s="182"/>
      <c r="BP51" s="182"/>
      <c r="BQ51" s="182"/>
      <c r="BR51" s="182"/>
      <c r="BS51" s="182"/>
      <c r="BT51" s="182"/>
      <c r="BU51" s="182"/>
      <c r="BV51" s="182"/>
      <c r="BW51" s="182"/>
      <c r="BX51" s="182"/>
      <c r="BY51" s="182"/>
      <c r="BZ51" s="182"/>
      <c r="CA51" s="182"/>
      <c r="CB51" s="182"/>
      <c r="CC51" s="182"/>
      <c r="CD51" s="182"/>
      <c r="CE51" s="182"/>
      <c r="CF51" s="182"/>
      <c r="CG51" s="182"/>
      <c r="CH51" s="182"/>
      <c r="CI51" s="182"/>
      <c r="CJ51" s="182"/>
      <c r="CK51" s="182"/>
      <c r="CL51" s="182"/>
      <c r="CM51" s="182"/>
      <c r="CN51" s="182"/>
      <c r="CO51" s="182"/>
      <c r="CP51" s="182"/>
      <c r="CQ51" s="182"/>
      <c r="CR51" s="182"/>
      <c r="CS51" s="182"/>
      <c r="CT51" s="182"/>
      <c r="CU51" s="182"/>
      <c r="CV51" s="182"/>
      <c r="CW51" s="182"/>
      <c r="CX51" s="182"/>
      <c r="CY51" s="182"/>
      <c r="CZ51" s="182"/>
      <c r="DA51" s="182"/>
      <c r="DB51" s="182"/>
      <c r="DC51" s="182"/>
    </row>
    <row r="52" spans="1:118" s="4" customFormat="1" ht="14.25" customHeight="1">
      <c r="A52" s="7"/>
      <c r="B52" s="377" t="s">
        <v>245</v>
      </c>
      <c r="C52" s="378"/>
      <c r="D52" s="378"/>
      <c r="E52" s="378"/>
      <c r="F52" s="378"/>
      <c r="G52" s="27"/>
      <c r="H52" s="57" t="s">
        <v>246</v>
      </c>
      <c r="I52" s="58"/>
      <c r="J52" s="58"/>
      <c r="K52" s="338"/>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9"/>
      <c r="AL52" s="339"/>
      <c r="AM52" s="339"/>
      <c r="AN52" s="339"/>
      <c r="AO52" s="339"/>
      <c r="AP52" s="339"/>
      <c r="AQ52" s="339"/>
      <c r="AR52" s="339"/>
      <c r="AS52" s="339"/>
      <c r="AT52" s="339"/>
      <c r="AU52" s="339"/>
      <c r="AV52" s="535"/>
      <c r="AW52" s="536"/>
      <c r="AX52" s="536"/>
      <c r="AY52" s="536"/>
      <c r="AZ52" s="536"/>
      <c r="BA52" s="536"/>
      <c r="BB52" s="536"/>
      <c r="BC52" s="536"/>
      <c r="BD52" s="536"/>
      <c r="BE52" s="537"/>
      <c r="BF52" s="340"/>
      <c r="BG52" s="340"/>
      <c r="BH52" s="340"/>
      <c r="BI52" s="340"/>
      <c r="BJ52" s="340"/>
      <c r="BK52" s="340"/>
      <c r="BL52" s="340"/>
      <c r="BM52" s="340"/>
      <c r="BN52" s="340"/>
      <c r="BO52" s="492" t="s">
        <v>170</v>
      </c>
      <c r="BP52" s="531"/>
      <c r="BQ52" s="528" t="s">
        <v>187</v>
      </c>
      <c r="BR52" s="492" t="s">
        <v>195</v>
      </c>
      <c r="BS52" s="493"/>
      <c r="BT52" s="493"/>
      <c r="BU52" s="493"/>
      <c r="BV52" s="493"/>
      <c r="BW52" s="493"/>
      <c r="BX52" s="493"/>
      <c r="BY52" s="493"/>
      <c r="BZ52" s="493"/>
      <c r="CA52" s="493"/>
      <c r="CB52" s="493"/>
      <c r="CC52" s="493"/>
      <c r="CD52" s="494"/>
      <c r="CE52" s="525" t="s">
        <v>151</v>
      </c>
      <c r="CF52" s="7"/>
      <c r="CG52" s="7"/>
      <c r="CH52" s="7"/>
      <c r="CI52" s="7"/>
      <c r="CJ52" s="7"/>
      <c r="CK52" s="7"/>
      <c r="CL52" s="7"/>
      <c r="CM52" s="7"/>
      <c r="CN52" s="7"/>
      <c r="CO52" s="7"/>
      <c r="CP52" s="7"/>
      <c r="CQ52" s="7"/>
      <c r="CR52" s="7"/>
      <c r="CS52" s="7"/>
      <c r="CT52" s="7"/>
      <c r="CU52" s="7"/>
      <c r="CV52" s="7"/>
      <c r="CW52" s="7"/>
      <c r="CX52" s="7"/>
      <c r="CY52" s="7"/>
      <c r="CZ52" s="7"/>
      <c r="DA52" s="7"/>
      <c r="DB52" s="7"/>
      <c r="DC52" s="7"/>
    </row>
    <row r="53" spans="1:118" s="4" customFormat="1" ht="14.65" customHeight="1">
      <c r="A53" s="7"/>
      <c r="B53" s="433" t="s">
        <v>7</v>
      </c>
      <c r="C53" s="434"/>
      <c r="D53" s="434"/>
      <c r="E53" s="434"/>
      <c r="F53" s="434"/>
      <c r="G53" s="14" t="s">
        <v>17</v>
      </c>
      <c r="H53" s="538" t="s">
        <v>169</v>
      </c>
      <c r="I53" s="539"/>
      <c r="J53" s="348"/>
      <c r="K53" s="347"/>
      <c r="L53" s="342"/>
      <c r="M53" s="342"/>
      <c r="N53" s="342"/>
      <c r="O53" s="342"/>
      <c r="P53" s="342"/>
      <c r="Q53" s="342"/>
      <c r="R53" s="342"/>
      <c r="S53" s="342"/>
      <c r="T53" s="342"/>
      <c r="U53" s="343"/>
      <c r="V53" s="343"/>
      <c r="W53" s="343"/>
      <c r="X53" s="343"/>
      <c r="Y53" s="343"/>
      <c r="Z53" s="343"/>
      <c r="AA53" s="343"/>
      <c r="AB53" s="343"/>
      <c r="AC53" s="343"/>
      <c r="AD53" s="343"/>
      <c r="AE53" s="343"/>
      <c r="AF53" s="343"/>
      <c r="AG53" s="343"/>
      <c r="AH53" s="343"/>
      <c r="AI53" s="343"/>
      <c r="AJ53" s="343"/>
      <c r="AK53" s="343"/>
      <c r="AL53" s="343"/>
      <c r="AM53" s="343"/>
      <c r="AN53" s="343"/>
      <c r="AO53" s="343"/>
      <c r="AP53" s="343"/>
      <c r="AQ53" s="343"/>
      <c r="AR53" s="343"/>
      <c r="AS53" s="343"/>
      <c r="AT53" s="344"/>
      <c r="AU53" s="345"/>
      <c r="AV53" s="61"/>
      <c r="AW53" s="61"/>
      <c r="AX53" s="61"/>
      <c r="AY53" s="61"/>
      <c r="AZ53" s="61"/>
      <c r="BA53" s="61"/>
      <c r="BB53" s="61"/>
      <c r="BC53" s="61"/>
      <c r="BD53" s="61"/>
      <c r="BE53" s="61"/>
      <c r="BF53" s="63"/>
      <c r="BG53" s="63"/>
      <c r="BH53" s="63"/>
      <c r="BI53" s="63"/>
      <c r="BJ53" s="63"/>
      <c r="BK53" s="63"/>
      <c r="BL53" s="63"/>
      <c r="BM53" s="63"/>
      <c r="BN53" s="346"/>
      <c r="BO53" s="532"/>
      <c r="BP53" s="533"/>
      <c r="BQ53" s="529"/>
      <c r="BR53" s="495"/>
      <c r="BS53" s="496"/>
      <c r="BT53" s="496"/>
      <c r="BU53" s="496"/>
      <c r="BV53" s="496"/>
      <c r="BW53" s="496"/>
      <c r="BX53" s="496"/>
      <c r="BY53" s="496"/>
      <c r="BZ53" s="496"/>
      <c r="CA53" s="496"/>
      <c r="CB53" s="496"/>
      <c r="CC53" s="496"/>
      <c r="CD53" s="497"/>
      <c r="CE53" s="526"/>
      <c r="CF53" s="7"/>
      <c r="CG53" s="7"/>
      <c r="CH53" s="7"/>
      <c r="CI53" s="7"/>
      <c r="CJ53" s="7"/>
      <c r="CK53" s="7"/>
      <c r="CL53" s="7"/>
      <c r="CM53" s="7"/>
      <c r="CN53" s="7"/>
      <c r="CO53" s="7"/>
      <c r="CP53" s="7"/>
      <c r="CQ53" s="7"/>
      <c r="CR53" s="7"/>
      <c r="CS53" s="7"/>
      <c r="CT53" s="7"/>
      <c r="CU53" s="7"/>
      <c r="CV53" s="7"/>
      <c r="CW53" s="7"/>
      <c r="CX53" s="7"/>
      <c r="CY53" s="7"/>
      <c r="CZ53" s="7"/>
      <c r="DA53" s="7"/>
      <c r="DB53" s="7"/>
      <c r="DC53" s="7"/>
    </row>
    <row r="54" spans="1:118" s="4" customFormat="1" ht="14.65" customHeight="1">
      <c r="A54" s="7"/>
      <c r="B54" s="437" t="s">
        <v>16</v>
      </c>
      <c r="C54" s="394" t="s">
        <v>6</v>
      </c>
      <c r="D54" s="476" t="s">
        <v>1</v>
      </c>
      <c r="E54" s="546" t="s">
        <v>251</v>
      </c>
      <c r="F54" s="544" t="s">
        <v>24</v>
      </c>
      <c r="G54" s="444" t="s">
        <v>18</v>
      </c>
      <c r="H54" s="66">
        <v>1</v>
      </c>
      <c r="I54" s="62">
        <v>2</v>
      </c>
      <c r="J54" s="67">
        <v>3</v>
      </c>
      <c r="K54" s="67">
        <v>4</v>
      </c>
      <c r="L54" s="67">
        <v>5</v>
      </c>
      <c r="M54" s="67">
        <v>6</v>
      </c>
      <c r="N54" s="67">
        <v>7</v>
      </c>
      <c r="O54" s="67">
        <v>8</v>
      </c>
      <c r="P54" s="67">
        <v>9</v>
      </c>
      <c r="Q54" s="67">
        <v>10</v>
      </c>
      <c r="R54" s="67">
        <v>11</v>
      </c>
      <c r="S54" s="67">
        <v>12</v>
      </c>
      <c r="T54" s="67">
        <v>13</v>
      </c>
      <c r="U54" s="67">
        <v>14</v>
      </c>
      <c r="V54" s="67">
        <v>15</v>
      </c>
      <c r="W54" s="67">
        <v>16</v>
      </c>
      <c r="X54" s="67">
        <v>17</v>
      </c>
      <c r="Y54" s="67">
        <v>18</v>
      </c>
      <c r="Z54" s="67">
        <v>19</v>
      </c>
      <c r="AA54" s="67">
        <v>20</v>
      </c>
      <c r="AB54" s="67">
        <v>21</v>
      </c>
      <c r="AC54" s="67">
        <v>22</v>
      </c>
      <c r="AD54" s="67">
        <v>23</v>
      </c>
      <c r="AE54" s="67">
        <v>24</v>
      </c>
      <c r="AF54" s="67">
        <v>25</v>
      </c>
      <c r="AG54" s="67">
        <v>26</v>
      </c>
      <c r="AH54" s="67">
        <v>27</v>
      </c>
      <c r="AI54" s="67">
        <v>28</v>
      </c>
      <c r="AJ54" s="67">
        <v>29</v>
      </c>
      <c r="AK54" s="67">
        <v>30</v>
      </c>
      <c r="AL54" s="67">
        <v>31</v>
      </c>
      <c r="AM54" s="67">
        <v>32</v>
      </c>
      <c r="AN54" s="67">
        <v>33</v>
      </c>
      <c r="AO54" s="67">
        <v>34</v>
      </c>
      <c r="AP54" s="67">
        <v>35</v>
      </c>
      <c r="AQ54" s="67">
        <v>36</v>
      </c>
      <c r="AR54" s="67">
        <v>27</v>
      </c>
      <c r="AS54" s="67">
        <v>38</v>
      </c>
      <c r="AT54" s="67">
        <v>39</v>
      </c>
      <c r="AU54" s="62">
        <v>40</v>
      </c>
      <c r="AV54" s="67">
        <v>41</v>
      </c>
      <c r="AW54" s="67">
        <v>42</v>
      </c>
      <c r="AX54" s="67">
        <v>43</v>
      </c>
      <c r="AY54" s="67">
        <v>44</v>
      </c>
      <c r="AZ54" s="67">
        <v>45</v>
      </c>
      <c r="BA54" s="67">
        <v>46</v>
      </c>
      <c r="BB54" s="67">
        <v>47</v>
      </c>
      <c r="BC54" s="67">
        <v>48</v>
      </c>
      <c r="BD54" s="67">
        <v>49</v>
      </c>
      <c r="BE54" s="67">
        <v>50</v>
      </c>
      <c r="BF54" s="67">
        <v>51</v>
      </c>
      <c r="BG54" s="67">
        <v>52</v>
      </c>
      <c r="BH54" s="67">
        <v>53</v>
      </c>
      <c r="BI54" s="67">
        <v>54</v>
      </c>
      <c r="BJ54" s="67">
        <v>55</v>
      </c>
      <c r="BK54" s="67">
        <v>56</v>
      </c>
      <c r="BL54" s="67">
        <v>57</v>
      </c>
      <c r="BM54" s="67">
        <v>58</v>
      </c>
      <c r="BN54" s="62">
        <v>59</v>
      </c>
      <c r="BO54" s="501" t="s">
        <v>149</v>
      </c>
      <c r="BP54" s="504" t="s">
        <v>150</v>
      </c>
      <c r="BQ54" s="529"/>
      <c r="BR54" s="495"/>
      <c r="BS54" s="496"/>
      <c r="BT54" s="496"/>
      <c r="BU54" s="496"/>
      <c r="BV54" s="496"/>
      <c r="BW54" s="496"/>
      <c r="BX54" s="496"/>
      <c r="BY54" s="496"/>
      <c r="BZ54" s="496"/>
      <c r="CA54" s="496"/>
      <c r="CB54" s="496"/>
      <c r="CC54" s="496"/>
      <c r="CD54" s="497"/>
      <c r="CE54" s="526"/>
      <c r="CF54" s="7"/>
      <c r="CG54" s="7"/>
      <c r="CH54" s="7"/>
      <c r="CI54" s="7"/>
      <c r="CJ54" s="7"/>
      <c r="CK54" s="7"/>
      <c r="CL54" s="7"/>
      <c r="CM54" s="7"/>
      <c r="CN54" s="7"/>
      <c r="CO54" s="7"/>
      <c r="CP54" s="7"/>
      <c r="CQ54" s="7"/>
      <c r="CR54" s="7"/>
      <c r="CS54" s="7"/>
      <c r="CT54" s="7"/>
      <c r="CU54" s="7"/>
      <c r="CV54" s="7"/>
      <c r="CW54" s="7"/>
      <c r="CX54" s="7"/>
      <c r="CY54" s="7"/>
      <c r="CZ54" s="7"/>
      <c r="DA54" s="7"/>
      <c r="DB54" s="7"/>
      <c r="DC54" s="7"/>
    </row>
    <row r="55" spans="1:118" s="4" customFormat="1" ht="67.5" customHeight="1">
      <c r="A55" s="7"/>
      <c r="B55" s="438"/>
      <c r="C55" s="396"/>
      <c r="D55" s="476"/>
      <c r="E55" s="547"/>
      <c r="F55" s="476"/>
      <c r="G55" s="445"/>
      <c r="H55" s="549" t="s">
        <v>97</v>
      </c>
      <c r="I55" s="541" t="s">
        <v>80</v>
      </c>
      <c r="J55" s="521" t="s">
        <v>81</v>
      </c>
      <c r="K55" s="514" t="s">
        <v>98</v>
      </c>
      <c r="L55" s="514" t="s">
        <v>211</v>
      </c>
      <c r="M55" s="514" t="s">
        <v>212</v>
      </c>
      <c r="N55" s="514" t="s">
        <v>101</v>
      </c>
      <c r="O55" s="514" t="s">
        <v>213</v>
      </c>
      <c r="P55" s="514" t="s">
        <v>214</v>
      </c>
      <c r="Q55" s="514" t="s">
        <v>215</v>
      </c>
      <c r="R55" s="551" t="s">
        <v>216</v>
      </c>
      <c r="S55" s="514" t="s">
        <v>102</v>
      </c>
      <c r="T55" s="514" t="s">
        <v>217</v>
      </c>
      <c r="U55" s="514" t="s">
        <v>218</v>
      </c>
      <c r="V55" s="514" t="s">
        <v>219</v>
      </c>
      <c r="W55" s="514" t="s">
        <v>103</v>
      </c>
      <c r="X55" s="514" t="s">
        <v>220</v>
      </c>
      <c r="Y55" s="514" t="s">
        <v>221</v>
      </c>
      <c r="Z55" s="514" t="s">
        <v>222</v>
      </c>
      <c r="AA55" s="514" t="s">
        <v>223</v>
      </c>
      <c r="AB55" s="514" t="s">
        <v>224</v>
      </c>
      <c r="AC55" s="514" t="s">
        <v>225</v>
      </c>
      <c r="AD55" s="514" t="s">
        <v>226</v>
      </c>
      <c r="AE55" s="514" t="s">
        <v>227</v>
      </c>
      <c r="AF55" s="514" t="s">
        <v>228</v>
      </c>
      <c r="AG55" s="516" t="s">
        <v>199</v>
      </c>
      <c r="AH55" s="516" t="s">
        <v>198</v>
      </c>
      <c r="AI55" s="516" t="s">
        <v>197</v>
      </c>
      <c r="AJ55" s="551" t="s">
        <v>104</v>
      </c>
      <c r="AK55" s="551" t="s">
        <v>107</v>
      </c>
      <c r="AL55" s="551" t="s">
        <v>106</v>
      </c>
      <c r="AM55" s="551" t="s">
        <v>105</v>
      </c>
      <c r="AN55" s="551" t="s">
        <v>108</v>
      </c>
      <c r="AO55" s="551" t="s">
        <v>109</v>
      </c>
      <c r="AP55" s="551" t="s">
        <v>110</v>
      </c>
      <c r="AQ55" s="487" t="s">
        <v>111</v>
      </c>
      <c r="AR55" s="554" t="s">
        <v>112</v>
      </c>
      <c r="AS55" s="521" t="s">
        <v>232</v>
      </c>
      <c r="AT55" s="523" t="s">
        <v>114</v>
      </c>
      <c r="AU55" s="487" t="s">
        <v>113</v>
      </c>
      <c r="AV55" s="487" t="s">
        <v>115</v>
      </c>
      <c r="AW55" s="551" t="s">
        <v>35</v>
      </c>
      <c r="AX55" s="551" t="s">
        <v>116</v>
      </c>
      <c r="AY55" s="516" t="s">
        <v>117</v>
      </c>
      <c r="AZ55" s="516" t="s">
        <v>118</v>
      </c>
      <c r="BA55" s="516" t="s">
        <v>229</v>
      </c>
      <c r="BB55" s="516" t="s">
        <v>230</v>
      </c>
      <c r="BC55" s="487" t="s">
        <v>119</v>
      </c>
      <c r="BD55" s="516" t="s">
        <v>120</v>
      </c>
      <c r="BE55" s="487" t="s">
        <v>121</v>
      </c>
      <c r="BF55" s="551" t="s">
        <v>122</v>
      </c>
      <c r="BG55" s="487" t="s">
        <v>123</v>
      </c>
      <c r="BH55" s="487" t="s">
        <v>124</v>
      </c>
      <c r="BI55" s="487" t="s">
        <v>125</v>
      </c>
      <c r="BJ55" s="487" t="s">
        <v>126</v>
      </c>
      <c r="BK55" s="487" t="s">
        <v>196</v>
      </c>
      <c r="BL55" s="487" t="s">
        <v>231</v>
      </c>
      <c r="BM55" s="510" t="s">
        <v>128</v>
      </c>
      <c r="BN55" s="510" t="s">
        <v>127</v>
      </c>
      <c r="BO55" s="502"/>
      <c r="BP55" s="505"/>
      <c r="BQ55" s="529"/>
      <c r="BR55" s="495"/>
      <c r="BS55" s="496"/>
      <c r="BT55" s="496"/>
      <c r="BU55" s="496"/>
      <c r="BV55" s="496"/>
      <c r="BW55" s="496"/>
      <c r="BX55" s="496"/>
      <c r="BY55" s="496"/>
      <c r="BZ55" s="496"/>
      <c r="CA55" s="496"/>
      <c r="CB55" s="496"/>
      <c r="CC55" s="496"/>
      <c r="CD55" s="497"/>
      <c r="CE55" s="526"/>
      <c r="CF55" s="7"/>
      <c r="CG55" s="7"/>
      <c r="CH55" s="7"/>
      <c r="CI55" s="7"/>
      <c r="CJ55" s="7"/>
      <c r="CK55" s="7"/>
      <c r="CL55" s="7"/>
      <c r="CM55" s="7"/>
      <c r="CN55" s="7"/>
      <c r="CO55" s="7"/>
      <c r="CP55" s="7"/>
      <c r="CQ55" s="7"/>
      <c r="CR55" s="7"/>
      <c r="CS55" s="7"/>
      <c r="CT55" s="7"/>
      <c r="CU55" s="7"/>
      <c r="CV55" s="7"/>
      <c r="CW55" s="7"/>
      <c r="CX55" s="7"/>
      <c r="CY55" s="7"/>
      <c r="CZ55" s="7"/>
      <c r="DA55" s="7"/>
      <c r="DB55" s="7"/>
      <c r="DC55" s="7"/>
    </row>
    <row r="56" spans="1:118" s="4" customFormat="1" ht="40.5" customHeight="1" thickBot="1">
      <c r="A56" s="7"/>
      <c r="B56" s="439"/>
      <c r="C56" s="440"/>
      <c r="D56" s="545"/>
      <c r="E56" s="548"/>
      <c r="F56" s="545"/>
      <c r="G56" s="391"/>
      <c r="H56" s="550"/>
      <c r="I56" s="542"/>
      <c r="J56" s="543"/>
      <c r="K56" s="515"/>
      <c r="L56" s="515"/>
      <c r="M56" s="515"/>
      <c r="N56" s="515"/>
      <c r="O56" s="540"/>
      <c r="P56" s="515"/>
      <c r="Q56" s="515"/>
      <c r="R56" s="552"/>
      <c r="S56" s="515"/>
      <c r="T56" s="515"/>
      <c r="U56" s="515"/>
      <c r="V56" s="515"/>
      <c r="W56" s="515"/>
      <c r="X56" s="515"/>
      <c r="Y56" s="515"/>
      <c r="Z56" s="515"/>
      <c r="AA56" s="515"/>
      <c r="AB56" s="515"/>
      <c r="AC56" s="515"/>
      <c r="AD56" s="515"/>
      <c r="AE56" s="515"/>
      <c r="AF56" s="515"/>
      <c r="AG56" s="517"/>
      <c r="AH56" s="517"/>
      <c r="AI56" s="517"/>
      <c r="AJ56" s="553"/>
      <c r="AK56" s="553"/>
      <c r="AL56" s="553"/>
      <c r="AM56" s="553"/>
      <c r="AN56" s="553"/>
      <c r="AO56" s="553"/>
      <c r="AP56" s="553"/>
      <c r="AQ56" s="488"/>
      <c r="AR56" s="555"/>
      <c r="AS56" s="522"/>
      <c r="AT56" s="524"/>
      <c r="AU56" s="488"/>
      <c r="AV56" s="488"/>
      <c r="AW56" s="553"/>
      <c r="AX56" s="553"/>
      <c r="AY56" s="517"/>
      <c r="AZ56" s="517"/>
      <c r="BA56" s="517"/>
      <c r="BB56" s="517"/>
      <c r="BC56" s="488"/>
      <c r="BD56" s="517"/>
      <c r="BE56" s="517"/>
      <c r="BF56" s="553"/>
      <c r="BG56" s="488"/>
      <c r="BH56" s="488"/>
      <c r="BI56" s="488"/>
      <c r="BJ56" s="488"/>
      <c r="BK56" s="517"/>
      <c r="BL56" s="517"/>
      <c r="BM56" s="511"/>
      <c r="BN56" s="511"/>
      <c r="BO56" s="503"/>
      <c r="BP56" s="506"/>
      <c r="BQ56" s="530"/>
      <c r="BR56" s="498"/>
      <c r="BS56" s="499"/>
      <c r="BT56" s="499"/>
      <c r="BU56" s="499"/>
      <c r="BV56" s="499"/>
      <c r="BW56" s="499"/>
      <c r="BX56" s="499"/>
      <c r="BY56" s="499"/>
      <c r="BZ56" s="499"/>
      <c r="CA56" s="499"/>
      <c r="CB56" s="499"/>
      <c r="CC56" s="499"/>
      <c r="CD56" s="500"/>
      <c r="CE56" s="527"/>
      <c r="CF56" s="7"/>
      <c r="CG56" s="7"/>
      <c r="CH56" s="7"/>
      <c r="CI56" s="7"/>
      <c r="CJ56" s="7"/>
      <c r="CK56" s="7"/>
      <c r="CL56" s="7"/>
      <c r="CM56" s="7"/>
      <c r="CN56" s="7"/>
      <c r="CO56" s="7"/>
      <c r="CP56" s="7"/>
      <c r="CQ56" s="7"/>
      <c r="CR56" s="7"/>
      <c r="CS56" s="7"/>
      <c r="CT56" s="7"/>
      <c r="CU56" s="7"/>
      <c r="CV56" s="7"/>
      <c r="CW56" s="7"/>
      <c r="CX56" s="7"/>
      <c r="CY56" s="7"/>
      <c r="CZ56" s="7"/>
      <c r="DA56" s="7"/>
      <c r="DB56" s="7"/>
      <c r="DC56" s="7"/>
    </row>
    <row r="57" spans="1:118" s="4" customFormat="1" ht="14.25" customHeight="1">
      <c r="A57" s="7"/>
      <c r="B57" s="31">
        <v>1</v>
      </c>
      <c r="C57" s="32" t="s">
        <v>71</v>
      </c>
      <c r="D57" s="34" t="s">
        <v>73</v>
      </c>
      <c r="E57" s="356" t="s">
        <v>74</v>
      </c>
      <c r="F57" s="32">
        <v>1</v>
      </c>
      <c r="G57" s="32">
        <v>2</v>
      </c>
      <c r="H57" s="68">
        <v>2</v>
      </c>
      <c r="I57" s="69">
        <v>3</v>
      </c>
      <c r="J57" s="70">
        <v>6</v>
      </c>
      <c r="K57" s="71">
        <v>6</v>
      </c>
      <c r="L57" s="71">
        <v>2</v>
      </c>
      <c r="M57" s="71">
        <v>2</v>
      </c>
      <c r="N57" s="71"/>
      <c r="O57" s="71">
        <v>2</v>
      </c>
      <c r="P57" s="71"/>
      <c r="Q57" s="71"/>
      <c r="R57" s="71"/>
      <c r="S57" s="71">
        <v>4</v>
      </c>
      <c r="T57" s="69" t="s">
        <v>183</v>
      </c>
      <c r="U57" s="72">
        <v>4</v>
      </c>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3"/>
      <c r="AV57" s="74"/>
      <c r="AW57" s="75"/>
      <c r="AX57" s="75"/>
      <c r="AY57" s="75"/>
      <c r="AZ57" s="75"/>
      <c r="BA57" s="75"/>
      <c r="BB57" s="75"/>
      <c r="BC57" s="75"/>
      <c r="BD57" s="75"/>
      <c r="BE57" s="75"/>
      <c r="BF57" s="65"/>
      <c r="BG57" s="74"/>
      <c r="BH57" s="74"/>
      <c r="BI57" s="74"/>
      <c r="BJ57" s="74"/>
      <c r="BK57" s="74"/>
      <c r="BL57" s="74"/>
      <c r="BM57" s="74"/>
      <c r="BN57" s="65"/>
      <c r="BO57" s="35">
        <v>28</v>
      </c>
      <c r="BP57" s="172">
        <v>36</v>
      </c>
      <c r="BQ57" s="174">
        <v>90</v>
      </c>
      <c r="BR57" s="98"/>
      <c r="BS57" s="99"/>
      <c r="BT57" s="170"/>
      <c r="BU57" s="170"/>
      <c r="BV57" s="170"/>
      <c r="BW57" s="170"/>
      <c r="BX57" s="170"/>
      <c r="BY57" s="170"/>
      <c r="BZ57" s="170"/>
      <c r="CA57" s="170"/>
      <c r="CB57" s="170"/>
      <c r="CC57" s="170"/>
      <c r="CD57" s="100"/>
      <c r="CE57" s="196"/>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row>
    <row r="58" spans="1:118" s="4" customFormat="1" ht="13.9" customHeight="1">
      <c r="A58" s="7"/>
      <c r="B58" s="30"/>
      <c r="C58" s="6"/>
      <c r="D58" s="25" t="s">
        <v>96</v>
      </c>
      <c r="E58" s="357" t="s">
        <v>75</v>
      </c>
      <c r="F58" s="6">
        <v>4</v>
      </c>
      <c r="G58" s="6">
        <v>2</v>
      </c>
      <c r="H58" s="76">
        <v>2</v>
      </c>
      <c r="I58" s="77">
        <v>3</v>
      </c>
      <c r="J58" s="78">
        <v>5</v>
      </c>
      <c r="K58" s="53">
        <v>5</v>
      </c>
      <c r="L58" s="53"/>
      <c r="M58" s="53">
        <v>2</v>
      </c>
      <c r="N58" s="53"/>
      <c r="O58" s="53"/>
      <c r="P58" s="53"/>
      <c r="Q58" s="53"/>
      <c r="R58" s="53"/>
      <c r="S58" s="53"/>
      <c r="T58" s="77"/>
      <c r="U58" s="79"/>
      <c r="V58" s="53"/>
      <c r="W58" s="53"/>
      <c r="X58" s="53"/>
      <c r="Y58" s="53"/>
      <c r="Z58" s="53" t="s">
        <v>184</v>
      </c>
      <c r="AA58" s="53">
        <v>4</v>
      </c>
      <c r="AB58" s="53">
        <v>3</v>
      </c>
      <c r="AC58" s="53">
        <v>3</v>
      </c>
      <c r="AD58" s="53"/>
      <c r="AE58" s="53" t="s">
        <v>182</v>
      </c>
      <c r="AF58" s="53"/>
      <c r="AG58" s="53"/>
      <c r="AH58" s="53"/>
      <c r="AI58" s="53"/>
      <c r="AJ58" s="53"/>
      <c r="AK58" s="53"/>
      <c r="AL58" s="53"/>
      <c r="AM58" s="53"/>
      <c r="AN58" s="53"/>
      <c r="AO58" s="53"/>
      <c r="AP58" s="53"/>
      <c r="AQ58" s="53"/>
      <c r="AR58" s="53"/>
      <c r="AS58" s="53"/>
      <c r="AT58" s="53"/>
      <c r="AU58" s="80"/>
      <c r="AV58" s="81"/>
      <c r="AW58" s="82"/>
      <c r="AX58" s="82"/>
      <c r="AY58" s="82"/>
      <c r="AZ58" s="82"/>
      <c r="BA58" s="82"/>
      <c r="BB58" s="82"/>
      <c r="BC58" s="82"/>
      <c r="BD58" s="82"/>
      <c r="BE58" s="82"/>
      <c r="BF58" s="83"/>
      <c r="BG58" s="81"/>
      <c r="BH58" s="81"/>
      <c r="BI58" s="81"/>
      <c r="BJ58" s="81"/>
      <c r="BK58" s="81"/>
      <c r="BL58" s="81"/>
      <c r="BM58" s="81"/>
      <c r="BN58" s="83"/>
      <c r="BO58" s="26">
        <v>28</v>
      </c>
      <c r="BP58" s="154">
        <v>36</v>
      </c>
      <c r="BQ58" s="173">
        <v>90</v>
      </c>
      <c r="BR58" s="97"/>
      <c r="BS58" s="101"/>
      <c r="BT58" s="171"/>
      <c r="BU58" s="171"/>
      <c r="BV58" s="171"/>
      <c r="BW58" s="171"/>
      <c r="BX58" s="171"/>
      <c r="BY58" s="171"/>
      <c r="BZ58" s="171"/>
      <c r="CA58" s="171"/>
      <c r="CB58" s="171"/>
      <c r="CC58" s="171"/>
      <c r="CD58" s="102"/>
      <c r="CE58" s="173"/>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row>
    <row r="59" spans="1:118" s="4" customFormat="1" ht="14.65" customHeight="1">
      <c r="A59" s="7"/>
      <c r="B59" s="30">
        <v>2</v>
      </c>
      <c r="C59" s="6" t="s">
        <v>71</v>
      </c>
      <c r="D59" s="25" t="s">
        <v>76</v>
      </c>
      <c r="E59" s="357" t="s">
        <v>131</v>
      </c>
      <c r="F59" s="349">
        <v>1</v>
      </c>
      <c r="G59" s="489">
        <v>2</v>
      </c>
      <c r="H59" s="76">
        <v>2</v>
      </c>
      <c r="I59" s="77">
        <v>2</v>
      </c>
      <c r="J59" s="78" t="s">
        <v>180</v>
      </c>
      <c r="K59" s="53">
        <v>4</v>
      </c>
      <c r="L59" s="53">
        <v>2</v>
      </c>
      <c r="M59" s="53">
        <v>2</v>
      </c>
      <c r="N59" s="53" t="s">
        <v>182</v>
      </c>
      <c r="O59" s="53" t="s">
        <v>181</v>
      </c>
      <c r="P59" s="53" t="s">
        <v>181</v>
      </c>
      <c r="Q59" s="53" t="s">
        <v>181</v>
      </c>
      <c r="R59" s="53"/>
      <c r="S59" s="53">
        <v>2</v>
      </c>
      <c r="T59" s="77"/>
      <c r="U59" s="79"/>
      <c r="V59" s="53">
        <v>2</v>
      </c>
      <c r="W59" s="53"/>
      <c r="X59" s="53">
        <v>2</v>
      </c>
      <c r="Y59" s="53"/>
      <c r="Z59" s="53"/>
      <c r="AA59" s="53"/>
      <c r="AB59" s="53"/>
      <c r="AC59" s="53"/>
      <c r="AD59" s="53"/>
      <c r="AE59" s="53"/>
      <c r="AF59" s="53"/>
      <c r="AG59" s="53"/>
      <c r="AH59" s="53"/>
      <c r="AI59" s="53"/>
      <c r="AJ59" s="53"/>
      <c r="AK59" s="53"/>
      <c r="AL59" s="53"/>
      <c r="AM59" s="53"/>
      <c r="AN59" s="53"/>
      <c r="AO59" s="53"/>
      <c r="AP59" s="53"/>
      <c r="AQ59" s="53"/>
      <c r="AR59" s="53"/>
      <c r="AS59" s="53"/>
      <c r="AT59" s="53"/>
      <c r="AU59" s="80"/>
      <c r="AV59" s="81"/>
      <c r="AW59" s="82"/>
      <c r="AX59" s="82"/>
      <c r="AY59" s="82"/>
      <c r="AZ59" s="82"/>
      <c r="BA59" s="82"/>
      <c r="BB59" s="82"/>
      <c r="BC59" s="82"/>
      <c r="BD59" s="82"/>
      <c r="BE59" s="82"/>
      <c r="BF59" s="83"/>
      <c r="BG59" s="81"/>
      <c r="BH59" s="81"/>
      <c r="BI59" s="81"/>
      <c r="BJ59" s="81"/>
      <c r="BK59" s="81"/>
      <c r="BL59" s="81"/>
      <c r="BM59" s="81"/>
      <c r="BN59" s="83"/>
      <c r="BO59" s="26">
        <v>25</v>
      </c>
      <c r="BP59" s="154">
        <v>35</v>
      </c>
      <c r="BQ59" s="173">
        <v>90</v>
      </c>
      <c r="BR59" s="97"/>
      <c r="BS59" s="101"/>
      <c r="BT59" s="171"/>
      <c r="BU59" s="171"/>
      <c r="BV59" s="171"/>
      <c r="BW59" s="171"/>
      <c r="BX59" s="171"/>
      <c r="BY59" s="171"/>
      <c r="BZ59" s="171"/>
      <c r="CA59" s="171"/>
      <c r="CB59" s="171"/>
      <c r="CC59" s="171"/>
      <c r="CD59" s="102"/>
      <c r="CE59" s="173" t="s">
        <v>168</v>
      </c>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row>
    <row r="60" spans="1:118" s="4" customFormat="1" ht="14.65" customHeight="1">
      <c r="A60" s="7"/>
      <c r="B60" s="30"/>
      <c r="C60" s="6"/>
      <c r="D60" s="25" t="s">
        <v>96</v>
      </c>
      <c r="E60" s="359" t="s">
        <v>130</v>
      </c>
      <c r="F60" s="17">
        <v>4</v>
      </c>
      <c r="G60" s="490"/>
      <c r="H60" s="76">
        <v>2</v>
      </c>
      <c r="I60" s="77">
        <v>2</v>
      </c>
      <c r="J60" s="78" t="s">
        <v>180</v>
      </c>
      <c r="K60" s="53">
        <v>4</v>
      </c>
      <c r="L60" s="53">
        <v>2</v>
      </c>
      <c r="M60" s="53">
        <v>2</v>
      </c>
      <c r="N60" s="53" t="s">
        <v>181</v>
      </c>
      <c r="O60" s="53" t="s">
        <v>181</v>
      </c>
      <c r="P60" s="53" t="s">
        <v>181</v>
      </c>
      <c r="Q60" s="53" t="s">
        <v>181</v>
      </c>
      <c r="R60" s="53"/>
      <c r="S60" s="53"/>
      <c r="T60" s="77"/>
      <c r="U60" s="79"/>
      <c r="V60" s="53"/>
      <c r="W60" s="53"/>
      <c r="X60" s="53"/>
      <c r="Y60" s="53"/>
      <c r="Z60" s="53">
        <v>6</v>
      </c>
      <c r="AA60" s="53">
        <v>4</v>
      </c>
      <c r="AB60" s="53">
        <v>2</v>
      </c>
      <c r="AC60" s="53">
        <v>2</v>
      </c>
      <c r="AD60" s="53"/>
      <c r="AE60" s="53"/>
      <c r="AF60" s="53"/>
      <c r="AG60" s="53">
        <v>2</v>
      </c>
      <c r="AH60" s="53"/>
      <c r="AI60" s="53"/>
      <c r="AJ60" s="53"/>
      <c r="AK60" s="53"/>
      <c r="AL60" s="53"/>
      <c r="AM60" s="53"/>
      <c r="AN60" s="53"/>
      <c r="AO60" s="53"/>
      <c r="AP60" s="53"/>
      <c r="AQ60" s="53"/>
      <c r="AR60" s="53"/>
      <c r="AS60" s="53"/>
      <c r="AT60" s="53"/>
      <c r="AU60" s="80"/>
      <c r="AV60" s="81"/>
      <c r="AW60" s="82"/>
      <c r="AX60" s="82"/>
      <c r="AY60" s="82"/>
      <c r="AZ60" s="82"/>
      <c r="BA60" s="82"/>
      <c r="BB60" s="82"/>
      <c r="BC60" s="82"/>
      <c r="BD60" s="82"/>
      <c r="BE60" s="82"/>
      <c r="BF60" s="83"/>
      <c r="BG60" s="81"/>
      <c r="BH60" s="81"/>
      <c r="BI60" s="81"/>
      <c r="BJ60" s="81"/>
      <c r="BK60" s="81"/>
      <c r="BL60" s="81"/>
      <c r="BM60" s="81"/>
      <c r="BN60" s="83"/>
      <c r="BO60" s="26">
        <v>25</v>
      </c>
      <c r="BP60" s="154">
        <v>33</v>
      </c>
      <c r="BQ60" s="173">
        <v>90</v>
      </c>
      <c r="BR60" s="97"/>
      <c r="BS60" s="101"/>
      <c r="BT60" s="171"/>
      <c r="BU60" s="171"/>
      <c r="BV60" s="171"/>
      <c r="BW60" s="171"/>
      <c r="BX60" s="171"/>
      <c r="BY60" s="171"/>
      <c r="BZ60" s="171"/>
      <c r="CA60" s="171"/>
      <c r="CB60" s="171"/>
      <c r="CC60" s="171"/>
      <c r="CD60" s="102"/>
      <c r="CE60" s="173" t="s">
        <v>168</v>
      </c>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row>
    <row r="61" spans="1:118" s="4" customFormat="1" ht="14.65" customHeight="1">
      <c r="A61" s="7"/>
      <c r="B61" s="30"/>
      <c r="C61" s="6"/>
      <c r="D61" s="25" t="s">
        <v>96</v>
      </c>
      <c r="E61" s="357" t="s">
        <v>129</v>
      </c>
      <c r="F61" s="351">
        <v>6</v>
      </c>
      <c r="G61" s="491"/>
      <c r="H61" s="76">
        <v>2</v>
      </c>
      <c r="I61" s="77">
        <v>2</v>
      </c>
      <c r="J61" s="78" t="s">
        <v>180</v>
      </c>
      <c r="K61" s="53">
        <v>4</v>
      </c>
      <c r="L61" s="53">
        <v>2</v>
      </c>
      <c r="M61" s="53">
        <v>2</v>
      </c>
      <c r="N61" s="53" t="s">
        <v>181</v>
      </c>
      <c r="O61" s="53" t="s">
        <v>181</v>
      </c>
      <c r="P61" s="53" t="s">
        <v>181</v>
      </c>
      <c r="Q61" s="53" t="s">
        <v>181</v>
      </c>
      <c r="R61" s="53"/>
      <c r="S61" s="53"/>
      <c r="T61" s="77"/>
      <c r="U61" s="79"/>
      <c r="V61" s="53"/>
      <c r="W61" s="53"/>
      <c r="X61" s="53"/>
      <c r="Y61" s="53"/>
      <c r="Z61" s="53"/>
      <c r="AA61" s="53"/>
      <c r="AB61" s="53"/>
      <c r="AC61" s="53"/>
      <c r="AD61" s="53"/>
      <c r="AE61" s="53"/>
      <c r="AF61" s="53"/>
      <c r="AG61" s="53"/>
      <c r="AH61" s="53">
        <v>4</v>
      </c>
      <c r="AI61" s="53">
        <v>4</v>
      </c>
      <c r="AJ61" s="53">
        <v>4</v>
      </c>
      <c r="AK61" s="53">
        <v>2</v>
      </c>
      <c r="AL61" s="53"/>
      <c r="AM61" s="53"/>
      <c r="AN61" s="53"/>
      <c r="AO61" s="53"/>
      <c r="AP61" s="53"/>
      <c r="AQ61" s="53"/>
      <c r="AR61" s="53"/>
      <c r="AS61" s="53"/>
      <c r="AT61" s="53"/>
      <c r="AU61" s="80"/>
      <c r="AV61" s="81"/>
      <c r="AW61" s="82"/>
      <c r="AX61" s="82"/>
      <c r="AY61" s="82"/>
      <c r="AZ61" s="82"/>
      <c r="BA61" s="82"/>
      <c r="BB61" s="82"/>
      <c r="BC61" s="82"/>
      <c r="BD61" s="82"/>
      <c r="BE61" s="82"/>
      <c r="BF61" s="83"/>
      <c r="BG61" s="81"/>
      <c r="BH61" s="81"/>
      <c r="BI61" s="81"/>
      <c r="BJ61" s="81"/>
      <c r="BK61" s="81"/>
      <c r="BL61" s="81"/>
      <c r="BM61" s="81"/>
      <c r="BN61" s="83"/>
      <c r="BO61" s="26">
        <v>25</v>
      </c>
      <c r="BP61" s="154">
        <v>35</v>
      </c>
      <c r="BQ61" s="173">
        <v>90</v>
      </c>
      <c r="BR61" s="97"/>
      <c r="BS61" s="101"/>
      <c r="BT61" s="171"/>
      <c r="BU61" s="171"/>
      <c r="BV61" s="171"/>
      <c r="BW61" s="171"/>
      <c r="BX61" s="171"/>
      <c r="BY61" s="171"/>
      <c r="BZ61" s="171"/>
      <c r="CA61" s="171"/>
      <c r="CB61" s="171"/>
      <c r="CC61" s="171"/>
      <c r="CD61" s="102"/>
      <c r="CE61" s="173" t="s">
        <v>168</v>
      </c>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row>
    <row r="62" spans="1:118" s="4" customFormat="1" ht="14.65" customHeight="1">
      <c r="A62" s="7"/>
      <c r="B62" s="30">
        <v>3</v>
      </c>
      <c r="C62" s="6" t="s">
        <v>71</v>
      </c>
      <c r="D62" s="25" t="s">
        <v>141</v>
      </c>
      <c r="E62" s="357" t="s">
        <v>158</v>
      </c>
      <c r="F62" s="360">
        <v>7</v>
      </c>
      <c r="G62" s="489">
        <v>1</v>
      </c>
      <c r="H62" s="76">
        <v>2</v>
      </c>
      <c r="I62" s="77">
        <v>3</v>
      </c>
      <c r="J62" s="78">
        <v>6</v>
      </c>
      <c r="K62" s="53">
        <v>6</v>
      </c>
      <c r="L62" s="53"/>
      <c r="M62" s="53">
        <v>2</v>
      </c>
      <c r="N62" s="53"/>
      <c r="O62" s="53"/>
      <c r="P62" s="53"/>
      <c r="Q62" s="53"/>
      <c r="R62" s="53"/>
      <c r="S62" s="53"/>
      <c r="T62" s="77"/>
      <c r="U62" s="79"/>
      <c r="V62" s="53"/>
      <c r="W62" s="53"/>
      <c r="X62" s="53"/>
      <c r="Y62" s="53"/>
      <c r="Z62" s="53"/>
      <c r="AA62" s="53"/>
      <c r="AB62" s="53"/>
      <c r="AC62" s="53"/>
      <c r="AD62" s="53"/>
      <c r="AE62" s="53"/>
      <c r="AF62" s="53"/>
      <c r="AG62" s="53"/>
      <c r="AH62" s="53"/>
      <c r="AI62" s="53"/>
      <c r="AJ62" s="53"/>
      <c r="AK62" s="53"/>
      <c r="AL62" s="53">
        <v>2</v>
      </c>
      <c r="AM62" s="53">
        <v>3</v>
      </c>
      <c r="AN62" s="53">
        <v>3</v>
      </c>
      <c r="AO62" s="53">
        <v>3</v>
      </c>
      <c r="AP62" s="53">
        <v>2</v>
      </c>
      <c r="AQ62" s="53"/>
      <c r="AR62" s="53"/>
      <c r="AS62" s="53"/>
      <c r="AT62" s="53"/>
      <c r="AU62" s="80"/>
      <c r="AV62" s="81"/>
      <c r="AW62" s="82"/>
      <c r="AX62" s="82"/>
      <c r="AY62" s="82"/>
      <c r="AZ62" s="82"/>
      <c r="BA62" s="82"/>
      <c r="BB62" s="82"/>
      <c r="BC62" s="82"/>
      <c r="BD62" s="82"/>
      <c r="BE62" s="82"/>
      <c r="BF62" s="83"/>
      <c r="BG62" s="81"/>
      <c r="BH62" s="81"/>
      <c r="BI62" s="81"/>
      <c r="BJ62" s="81"/>
      <c r="BK62" s="81"/>
      <c r="BL62" s="81"/>
      <c r="BM62" s="81"/>
      <c r="BN62" s="83"/>
      <c r="BO62" s="26">
        <v>30</v>
      </c>
      <c r="BP62" s="154">
        <v>30</v>
      </c>
      <c r="BQ62" s="173">
        <v>90</v>
      </c>
      <c r="BR62" s="97"/>
      <c r="BS62" s="101"/>
      <c r="BT62" s="171"/>
      <c r="BU62" s="171"/>
      <c r="BV62" s="171"/>
      <c r="BW62" s="171"/>
      <c r="BX62" s="171"/>
      <c r="BY62" s="171"/>
      <c r="BZ62" s="171"/>
      <c r="CA62" s="171"/>
      <c r="CB62" s="171"/>
      <c r="CC62" s="171"/>
      <c r="CD62" s="102"/>
      <c r="CE62" s="173" t="s">
        <v>168</v>
      </c>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row>
    <row r="63" spans="1:118" s="4" customFormat="1" ht="14.65" customHeight="1">
      <c r="A63" s="7"/>
      <c r="B63" s="30"/>
      <c r="C63" s="3"/>
      <c r="D63" s="25"/>
      <c r="E63" s="357" t="s">
        <v>159</v>
      </c>
      <c r="F63" s="351">
        <v>9</v>
      </c>
      <c r="G63" s="491"/>
      <c r="H63" s="76">
        <v>2</v>
      </c>
      <c r="I63" s="77">
        <v>3</v>
      </c>
      <c r="J63" s="78">
        <v>8</v>
      </c>
      <c r="K63" s="53">
        <v>4</v>
      </c>
      <c r="L63" s="53"/>
      <c r="M63" s="53">
        <v>2</v>
      </c>
      <c r="N63" s="53"/>
      <c r="O63" s="53"/>
      <c r="P63" s="53"/>
      <c r="Q63" s="53"/>
      <c r="R63" s="53"/>
      <c r="S63" s="53"/>
      <c r="T63" s="77"/>
      <c r="U63" s="79"/>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v>3</v>
      </c>
      <c r="AU63" s="80">
        <v>3</v>
      </c>
      <c r="AV63" s="81">
        <v>4</v>
      </c>
      <c r="AW63" s="81">
        <v>3</v>
      </c>
      <c r="AX63" s="81">
        <v>2</v>
      </c>
      <c r="AY63" s="81"/>
      <c r="AZ63" s="81"/>
      <c r="BA63" s="82"/>
      <c r="BB63" s="81"/>
      <c r="BC63" s="81"/>
      <c r="BD63" s="81"/>
      <c r="BE63" s="82"/>
      <c r="BF63" s="83"/>
      <c r="BG63" s="81"/>
      <c r="BH63" s="81"/>
      <c r="BI63" s="81"/>
      <c r="BJ63" s="81"/>
      <c r="BK63" s="81"/>
      <c r="BL63" s="81"/>
      <c r="BM63" s="81"/>
      <c r="BN63" s="83"/>
      <c r="BO63" s="26">
        <v>31</v>
      </c>
      <c r="BP63" s="154">
        <v>31</v>
      </c>
      <c r="BQ63" s="173">
        <v>90</v>
      </c>
      <c r="BR63" s="97"/>
      <c r="BS63" s="101"/>
      <c r="BT63" s="171"/>
      <c r="BU63" s="171"/>
      <c r="BV63" s="171"/>
      <c r="BW63" s="171"/>
      <c r="BX63" s="171"/>
      <c r="BY63" s="171"/>
      <c r="BZ63" s="171"/>
      <c r="CA63" s="171"/>
      <c r="CB63" s="171"/>
      <c r="CC63" s="171"/>
      <c r="CD63" s="102"/>
      <c r="CE63" s="173" t="s">
        <v>168</v>
      </c>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row>
    <row r="64" spans="1:118" s="4" customFormat="1" ht="14.65" customHeight="1">
      <c r="A64" s="7"/>
      <c r="B64" s="30">
        <v>4</v>
      </c>
      <c r="C64" s="6" t="s">
        <v>72</v>
      </c>
      <c r="D64" s="25" t="s">
        <v>78</v>
      </c>
      <c r="E64" s="357" t="s">
        <v>79</v>
      </c>
      <c r="F64" s="6">
        <v>14</v>
      </c>
      <c r="G64" s="6">
        <v>1</v>
      </c>
      <c r="H64" s="76">
        <v>2</v>
      </c>
      <c r="I64" s="77">
        <v>2</v>
      </c>
      <c r="J64" s="78">
        <v>8</v>
      </c>
      <c r="K64" s="53">
        <v>2</v>
      </c>
      <c r="L64" s="53"/>
      <c r="M64" s="53">
        <v>2</v>
      </c>
      <c r="N64" s="53"/>
      <c r="O64" s="53"/>
      <c r="P64" s="53"/>
      <c r="Q64" s="53"/>
      <c r="R64" s="53"/>
      <c r="S64" s="53"/>
      <c r="T64" s="77"/>
      <c r="U64" s="79"/>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80"/>
      <c r="AV64" s="81"/>
      <c r="AW64" s="82"/>
      <c r="AX64" s="82"/>
      <c r="AY64" s="82"/>
      <c r="AZ64" s="82"/>
      <c r="BA64" s="82"/>
      <c r="BB64" s="82"/>
      <c r="BC64" s="82"/>
      <c r="BD64" s="82"/>
      <c r="BE64" s="82"/>
      <c r="BF64" s="83"/>
      <c r="BG64" s="81"/>
      <c r="BH64" s="81">
        <v>2</v>
      </c>
      <c r="BI64" s="81">
        <v>4</v>
      </c>
      <c r="BJ64" s="81" t="s">
        <v>183</v>
      </c>
      <c r="BK64" s="81"/>
      <c r="BL64" s="81"/>
      <c r="BM64" s="81">
        <v>2</v>
      </c>
      <c r="BN64" s="83"/>
      <c r="BO64" s="26">
        <v>32</v>
      </c>
      <c r="BP64" s="154">
        <v>32</v>
      </c>
      <c r="BQ64" s="173">
        <v>90</v>
      </c>
      <c r="BR64" s="97"/>
      <c r="BS64" s="101"/>
      <c r="BT64" s="171"/>
      <c r="BU64" s="171"/>
      <c r="BV64" s="171"/>
      <c r="BW64" s="171"/>
      <c r="BX64" s="171"/>
      <c r="BY64" s="171"/>
      <c r="BZ64" s="171"/>
      <c r="CA64" s="171"/>
      <c r="CB64" s="171"/>
      <c r="CC64" s="171"/>
      <c r="CD64" s="102"/>
      <c r="CE64" s="173"/>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row>
    <row r="65" spans="1:118" s="4" customFormat="1" ht="14.65" customHeight="1">
      <c r="A65" s="7"/>
      <c r="B65" s="30"/>
      <c r="C65" s="6"/>
      <c r="D65" s="25"/>
      <c r="E65" s="357"/>
      <c r="F65" s="6"/>
      <c r="G65" s="6"/>
      <c r="H65" s="76"/>
      <c r="I65" s="77"/>
      <c r="J65" s="78"/>
      <c r="K65" s="53"/>
      <c r="L65" s="53"/>
      <c r="M65" s="53"/>
      <c r="N65" s="53"/>
      <c r="O65" s="53"/>
      <c r="P65" s="53"/>
      <c r="Q65" s="53"/>
      <c r="R65" s="53"/>
      <c r="S65" s="53"/>
      <c r="T65" s="77"/>
      <c r="U65" s="79"/>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80"/>
      <c r="AV65" s="84"/>
      <c r="AW65" s="84"/>
      <c r="AX65" s="84"/>
      <c r="AY65" s="84"/>
      <c r="AZ65" s="84"/>
      <c r="BA65" s="85"/>
      <c r="BB65" s="84"/>
      <c r="BC65" s="84"/>
      <c r="BD65" s="84"/>
      <c r="BE65" s="85"/>
      <c r="BF65" s="83"/>
      <c r="BG65" s="81"/>
      <c r="BH65" s="81"/>
      <c r="BI65" s="81"/>
      <c r="BJ65" s="81"/>
      <c r="BK65" s="81"/>
      <c r="BL65" s="81"/>
      <c r="BM65" s="81"/>
      <c r="BN65" s="83"/>
      <c r="BO65" s="26"/>
      <c r="BP65" s="154"/>
      <c r="BQ65" s="173"/>
      <c r="BR65" s="97"/>
      <c r="BS65" s="101"/>
      <c r="BT65" s="171"/>
      <c r="BU65" s="171"/>
      <c r="BV65" s="171"/>
      <c r="BW65" s="171"/>
      <c r="BX65" s="171"/>
      <c r="BY65" s="171"/>
      <c r="BZ65" s="171"/>
      <c r="CA65" s="171"/>
      <c r="CB65" s="171"/>
      <c r="CC65" s="171"/>
      <c r="CD65" s="102"/>
      <c r="CE65" s="173"/>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row>
    <row r="66" spans="1:118" s="135" customFormat="1" ht="14.65" customHeight="1" thickBot="1">
      <c r="A66" s="124"/>
      <c r="B66" s="125"/>
      <c r="C66" s="126"/>
      <c r="D66" s="128" t="s">
        <v>5</v>
      </c>
      <c r="E66" s="358">
        <f>COUNTA(E57:E65)</f>
        <v>8</v>
      </c>
      <c r="F66" s="127"/>
      <c r="G66" s="127">
        <f>SUM(G57:G65)</f>
        <v>8</v>
      </c>
      <c r="H66" s="142">
        <f t="shared" ref="H66:AN66" si="2">COUNTA(H57:H65)</f>
        <v>8</v>
      </c>
      <c r="I66" s="143">
        <f t="shared" si="2"/>
        <v>8</v>
      </c>
      <c r="J66" s="144">
        <f t="shared" si="2"/>
        <v>8</v>
      </c>
      <c r="K66" s="143">
        <f t="shared" si="2"/>
        <v>8</v>
      </c>
      <c r="L66" s="143">
        <f t="shared" si="2"/>
        <v>4</v>
      </c>
      <c r="M66" s="143">
        <f t="shared" si="2"/>
        <v>8</v>
      </c>
      <c r="N66" s="143">
        <f t="shared" si="2"/>
        <v>3</v>
      </c>
      <c r="O66" s="143">
        <f t="shared" si="2"/>
        <v>4</v>
      </c>
      <c r="P66" s="143">
        <f t="shared" si="2"/>
        <v>3</v>
      </c>
      <c r="Q66" s="143">
        <f t="shared" si="2"/>
        <v>3</v>
      </c>
      <c r="R66" s="143">
        <f t="shared" si="2"/>
        <v>0</v>
      </c>
      <c r="S66" s="143">
        <f t="shared" si="2"/>
        <v>2</v>
      </c>
      <c r="T66" s="143">
        <f t="shared" si="2"/>
        <v>1</v>
      </c>
      <c r="U66" s="143">
        <f t="shared" si="2"/>
        <v>1</v>
      </c>
      <c r="V66" s="143">
        <f t="shared" si="2"/>
        <v>1</v>
      </c>
      <c r="W66" s="143">
        <f t="shared" si="2"/>
        <v>0</v>
      </c>
      <c r="X66" s="143">
        <f t="shared" si="2"/>
        <v>1</v>
      </c>
      <c r="Y66" s="143">
        <f t="shared" si="2"/>
        <v>0</v>
      </c>
      <c r="Z66" s="143">
        <f t="shared" si="2"/>
        <v>2</v>
      </c>
      <c r="AA66" s="143">
        <f t="shared" si="2"/>
        <v>2</v>
      </c>
      <c r="AB66" s="143">
        <f t="shared" si="2"/>
        <v>2</v>
      </c>
      <c r="AC66" s="143">
        <f t="shared" si="2"/>
        <v>2</v>
      </c>
      <c r="AD66" s="143">
        <f t="shared" si="2"/>
        <v>0</v>
      </c>
      <c r="AE66" s="143">
        <f t="shared" si="2"/>
        <v>1</v>
      </c>
      <c r="AF66" s="143">
        <f t="shared" si="2"/>
        <v>0</v>
      </c>
      <c r="AG66" s="143">
        <f t="shared" si="2"/>
        <v>1</v>
      </c>
      <c r="AH66" s="143">
        <f t="shared" si="2"/>
        <v>1</v>
      </c>
      <c r="AI66" s="143">
        <f t="shared" si="2"/>
        <v>1</v>
      </c>
      <c r="AJ66" s="143">
        <f t="shared" si="2"/>
        <v>1</v>
      </c>
      <c r="AK66" s="143">
        <f t="shared" si="2"/>
        <v>1</v>
      </c>
      <c r="AL66" s="143">
        <f t="shared" si="2"/>
        <v>1</v>
      </c>
      <c r="AM66" s="143">
        <f t="shared" si="2"/>
        <v>1</v>
      </c>
      <c r="AN66" s="143">
        <f t="shared" si="2"/>
        <v>1</v>
      </c>
      <c r="AO66" s="143">
        <f t="shared" ref="AO66:BN66" si="3">COUNTA(AO57:AO65)</f>
        <v>1</v>
      </c>
      <c r="AP66" s="143">
        <f t="shared" si="3"/>
        <v>1</v>
      </c>
      <c r="AQ66" s="143">
        <f t="shared" si="3"/>
        <v>0</v>
      </c>
      <c r="AR66" s="143">
        <f t="shared" si="3"/>
        <v>0</v>
      </c>
      <c r="AS66" s="143">
        <f t="shared" si="3"/>
        <v>0</v>
      </c>
      <c r="AT66" s="143">
        <f t="shared" si="3"/>
        <v>1</v>
      </c>
      <c r="AU66" s="143">
        <f t="shared" si="3"/>
        <v>1</v>
      </c>
      <c r="AV66" s="143">
        <f t="shared" si="3"/>
        <v>1</v>
      </c>
      <c r="AW66" s="143">
        <f t="shared" si="3"/>
        <v>1</v>
      </c>
      <c r="AX66" s="143">
        <f t="shared" si="3"/>
        <v>1</v>
      </c>
      <c r="AY66" s="143">
        <f t="shared" si="3"/>
        <v>0</v>
      </c>
      <c r="AZ66" s="143">
        <f t="shared" si="3"/>
        <v>0</v>
      </c>
      <c r="BA66" s="143">
        <f t="shared" si="3"/>
        <v>0</v>
      </c>
      <c r="BB66" s="143">
        <f t="shared" si="3"/>
        <v>0</v>
      </c>
      <c r="BC66" s="143">
        <f t="shared" si="3"/>
        <v>0</v>
      </c>
      <c r="BD66" s="143">
        <f t="shared" si="3"/>
        <v>0</v>
      </c>
      <c r="BE66" s="143">
        <f t="shared" si="3"/>
        <v>0</v>
      </c>
      <c r="BF66" s="143">
        <f t="shared" si="3"/>
        <v>0</v>
      </c>
      <c r="BG66" s="145">
        <f t="shared" si="3"/>
        <v>0</v>
      </c>
      <c r="BH66" s="145">
        <f t="shared" si="3"/>
        <v>1</v>
      </c>
      <c r="BI66" s="145">
        <f t="shared" si="3"/>
        <v>1</v>
      </c>
      <c r="BJ66" s="145">
        <f t="shared" si="3"/>
        <v>1</v>
      </c>
      <c r="BK66" s="145">
        <f t="shared" si="3"/>
        <v>0</v>
      </c>
      <c r="BL66" s="145">
        <f t="shared" si="3"/>
        <v>0</v>
      </c>
      <c r="BM66" s="145">
        <f t="shared" si="3"/>
        <v>1</v>
      </c>
      <c r="BN66" s="145">
        <f t="shared" si="3"/>
        <v>0</v>
      </c>
      <c r="BO66" s="133"/>
      <c r="BP66" s="155"/>
      <c r="BQ66" s="175"/>
      <c r="BR66" s="133"/>
      <c r="BS66" s="134"/>
      <c r="BT66" s="155"/>
      <c r="BU66" s="155"/>
      <c r="BV66" s="155"/>
      <c r="BW66" s="155"/>
      <c r="BX66" s="155"/>
      <c r="BY66" s="155"/>
      <c r="BZ66" s="155"/>
      <c r="CA66" s="155"/>
      <c r="CB66" s="155"/>
      <c r="CC66" s="155"/>
      <c r="CD66" s="146"/>
      <c r="CE66" s="175"/>
      <c r="CF66" s="124"/>
      <c r="CG66" s="124"/>
      <c r="CH66" s="124"/>
      <c r="CI66" s="124"/>
      <c r="CJ66" s="124"/>
      <c r="CK66" s="124"/>
      <c r="CL66" s="124"/>
      <c r="CM66" s="124"/>
      <c r="CN66" s="124"/>
      <c r="CO66" s="124"/>
      <c r="CP66" s="124"/>
      <c r="CQ66" s="124"/>
      <c r="CR66" s="124"/>
      <c r="CS66" s="124"/>
      <c r="CT66" s="124"/>
      <c r="CU66" s="124"/>
      <c r="CV66" s="124"/>
      <c r="CW66" s="124"/>
      <c r="CX66" s="124"/>
      <c r="CY66" s="124"/>
      <c r="CZ66" s="124"/>
      <c r="DA66" s="124"/>
      <c r="DB66" s="124"/>
      <c r="DC66" s="124"/>
      <c r="DD66" s="124"/>
      <c r="DE66" s="124"/>
      <c r="DF66" s="124"/>
      <c r="DG66" s="124"/>
      <c r="DH66" s="124"/>
      <c r="DI66" s="124"/>
      <c r="DJ66" s="124"/>
      <c r="DK66" s="124"/>
      <c r="DL66" s="124"/>
      <c r="DM66" s="124"/>
      <c r="DN66" s="124"/>
    </row>
    <row r="67" spans="1:118" s="111" customFormat="1" ht="12.75" customHeight="1">
      <c r="B67" s="110"/>
      <c r="C67" s="110"/>
      <c r="D67" s="110"/>
      <c r="E67" s="110"/>
      <c r="F67" s="110"/>
      <c r="G67" s="110"/>
      <c r="H67" s="147"/>
      <c r="I67" s="147"/>
      <c r="J67" s="147"/>
      <c r="K67" s="147"/>
      <c r="L67" s="147"/>
      <c r="M67" s="147"/>
      <c r="N67" s="147"/>
      <c r="O67" s="147"/>
      <c r="P67" s="147"/>
      <c r="Q67" s="148"/>
      <c r="R67" s="148"/>
      <c r="S67" s="147"/>
      <c r="T67" s="147"/>
      <c r="U67" s="147"/>
      <c r="V67" s="148"/>
      <c r="W67" s="148"/>
      <c r="X67" s="148"/>
      <c r="Y67" s="148"/>
      <c r="Z67" s="148"/>
      <c r="AA67" s="148"/>
      <c r="AB67" s="148"/>
      <c r="AC67" s="148"/>
      <c r="AD67" s="148"/>
      <c r="AE67" s="148"/>
      <c r="AF67" s="148"/>
      <c r="AG67" s="148"/>
      <c r="AH67" s="148"/>
      <c r="AI67" s="148"/>
      <c r="AJ67" s="148"/>
      <c r="AK67" s="148"/>
      <c r="AL67" s="148"/>
      <c r="AM67" s="148"/>
      <c r="AN67" s="148"/>
      <c r="AO67" s="148"/>
      <c r="AP67" s="148"/>
      <c r="AQ67" s="149"/>
      <c r="AR67" s="149"/>
      <c r="AS67" s="149"/>
      <c r="AT67" s="149"/>
      <c r="AU67" s="150"/>
      <c r="AV67" s="147"/>
      <c r="AW67" s="151"/>
      <c r="AX67" s="151"/>
      <c r="AY67" s="151"/>
      <c r="AZ67" s="151"/>
      <c r="BA67" s="151"/>
      <c r="BB67" s="151"/>
      <c r="BC67" s="151"/>
      <c r="BD67" s="151"/>
      <c r="BE67" s="151"/>
      <c r="BF67" s="149"/>
      <c r="BG67" s="149"/>
      <c r="BH67" s="149"/>
      <c r="BI67" s="149"/>
      <c r="BJ67" s="149"/>
      <c r="BK67" s="149"/>
      <c r="BL67" s="149"/>
      <c r="BM67" s="149"/>
      <c r="BN67" s="149"/>
      <c r="BO67" s="242"/>
      <c r="BP67" s="242"/>
    </row>
  </sheetData>
  <mergeCells count="161">
    <mergeCell ref="BF10:BF11"/>
    <mergeCell ref="AJ55:AJ56"/>
    <mergeCell ref="AK55:AK56"/>
    <mergeCell ref="AL55:AL56"/>
    <mergeCell ref="AM55:AM56"/>
    <mergeCell ref="AN55:AN56"/>
    <mergeCell ref="AO55:AO56"/>
    <mergeCell ref="AP55:AP56"/>
    <mergeCell ref="AQ55:AQ56"/>
    <mergeCell ref="AR55:AR56"/>
    <mergeCell ref="AU55:AU56"/>
    <mergeCell ref="AV55:AV56"/>
    <mergeCell ref="AW55:AW56"/>
    <mergeCell ref="AX55:AX56"/>
    <mergeCell ref="BF55:BF56"/>
    <mergeCell ref="AT55:AT56"/>
    <mergeCell ref="BD55:BD56"/>
    <mergeCell ref="BE55:BE56"/>
    <mergeCell ref="AV52:BE52"/>
    <mergeCell ref="AZ55:AZ56"/>
    <mergeCell ref="AA55:AA56"/>
    <mergeCell ref="F54:F56"/>
    <mergeCell ref="G54:G56"/>
    <mergeCell ref="X55:X56"/>
    <mergeCell ref="AQ10:AQ11"/>
    <mergeCell ref="AP10:AP11"/>
    <mergeCell ref="AR10:AR11"/>
    <mergeCell ref="AO10:AO11"/>
    <mergeCell ref="AN10:AN11"/>
    <mergeCell ref="AM10:AM11"/>
    <mergeCell ref="AL10:AL11"/>
    <mergeCell ref="AK10:AK11"/>
    <mergeCell ref="AJ10:AJ11"/>
    <mergeCell ref="P10:P11"/>
    <mergeCell ref="R10:R11"/>
    <mergeCell ref="S10:S11"/>
    <mergeCell ref="L55:L56"/>
    <mergeCell ref="M55:M56"/>
    <mergeCell ref="W10:W11"/>
    <mergeCell ref="X10:X11"/>
    <mergeCell ref="Y10:Y11"/>
    <mergeCell ref="G9:G11"/>
    <mergeCell ref="H10:H11"/>
    <mergeCell ref="L10:L11"/>
    <mergeCell ref="B48:C48"/>
    <mergeCell ref="B52:F52"/>
    <mergeCell ref="A47:D47"/>
    <mergeCell ref="Y55:Y56"/>
    <mergeCell ref="K55:K56"/>
    <mergeCell ref="B53:F53"/>
    <mergeCell ref="H53:I53"/>
    <mergeCell ref="U55:U56"/>
    <mergeCell ref="V55:V56"/>
    <mergeCell ref="P55:P56"/>
    <mergeCell ref="W55:W56"/>
    <mergeCell ref="T55:T56"/>
    <mergeCell ref="Q55:Q56"/>
    <mergeCell ref="B54:B56"/>
    <mergeCell ref="C54:C56"/>
    <mergeCell ref="D54:D56"/>
    <mergeCell ref="E54:E56"/>
    <mergeCell ref="N55:N56"/>
    <mergeCell ref="O55:O56"/>
    <mergeCell ref="H55:H56"/>
    <mergeCell ref="I55:I56"/>
    <mergeCell ref="S55:S56"/>
    <mergeCell ref="R55:R56"/>
    <mergeCell ref="J55:J56"/>
    <mergeCell ref="A1:D1"/>
    <mergeCell ref="A46:D46"/>
    <mergeCell ref="A45:C45"/>
    <mergeCell ref="B9:B11"/>
    <mergeCell ref="C9:C11"/>
    <mergeCell ref="A2:D2"/>
    <mergeCell ref="D9:D11"/>
    <mergeCell ref="B8:F8"/>
    <mergeCell ref="F9:F11"/>
    <mergeCell ref="B7:F7"/>
    <mergeCell ref="B3:C3"/>
    <mergeCell ref="M10:M11"/>
    <mergeCell ref="H8:I8"/>
    <mergeCell ref="E9:E11"/>
    <mergeCell ref="Q10:Q11"/>
    <mergeCell ref="N10:N11"/>
    <mergeCell ref="O10:O11"/>
    <mergeCell ref="K10:K11"/>
    <mergeCell ref="I10:I11"/>
    <mergeCell ref="J10:J11"/>
    <mergeCell ref="T10:T11"/>
    <mergeCell ref="AW1:BE1"/>
    <mergeCell ref="AV7:BE7"/>
    <mergeCell ref="AS10:AS11"/>
    <mergeCell ref="BD10:BD11"/>
    <mergeCell ref="AZ10:AZ11"/>
    <mergeCell ref="AY10:AY11"/>
    <mergeCell ref="U10:U11"/>
    <mergeCell ref="Z10:Z11"/>
    <mergeCell ref="AF10:AF11"/>
    <mergeCell ref="V10:V11"/>
    <mergeCell ref="AA10:AA11"/>
    <mergeCell ref="AU10:AU11"/>
    <mergeCell ref="AV10:AV11"/>
    <mergeCell ref="AW10:AW11"/>
    <mergeCell ref="AX10:AX11"/>
    <mergeCell ref="AY55:AY56"/>
    <mergeCell ref="BB55:BB56"/>
    <mergeCell ref="AB55:AB56"/>
    <mergeCell ref="AC55:AC56"/>
    <mergeCell ref="BE10:BE11"/>
    <mergeCell ref="AH10:AH11"/>
    <mergeCell ref="AI10:AI11"/>
    <mergeCell ref="AW46:BE46"/>
    <mergeCell ref="BA55:BA56"/>
    <mergeCell ref="Z55:Z56"/>
    <mergeCell ref="AB10:AB11"/>
    <mergeCell ref="AC10:AC11"/>
    <mergeCell ref="AD10:AD11"/>
    <mergeCell ref="AE10:AE11"/>
    <mergeCell ref="AF55:AF56"/>
    <mergeCell ref="AG55:AG56"/>
    <mergeCell ref="CE7:CE11"/>
    <mergeCell ref="BN55:BN56"/>
    <mergeCell ref="BM55:BM56"/>
    <mergeCell ref="BG55:BG56"/>
    <mergeCell ref="BH55:BH56"/>
    <mergeCell ref="BI55:BI56"/>
    <mergeCell ref="BJ55:BJ56"/>
    <mergeCell ref="BK55:BK56"/>
    <mergeCell ref="BQ7:BQ11"/>
    <mergeCell ref="BO52:BP53"/>
    <mergeCell ref="BQ52:BQ56"/>
    <mergeCell ref="BR52:CD56"/>
    <mergeCell ref="CE52:CE56"/>
    <mergeCell ref="BK10:BK11"/>
    <mergeCell ref="BL10:BL11"/>
    <mergeCell ref="BL55:BL56"/>
    <mergeCell ref="BG10:BG11"/>
    <mergeCell ref="BH10:BH11"/>
    <mergeCell ref="G59:G61"/>
    <mergeCell ref="BI10:BI11"/>
    <mergeCell ref="BJ10:BJ11"/>
    <mergeCell ref="BR7:CD11"/>
    <mergeCell ref="G62:G63"/>
    <mergeCell ref="BO54:BO56"/>
    <mergeCell ref="BP54:BP56"/>
    <mergeCell ref="BO9:BO11"/>
    <mergeCell ref="BM10:BM11"/>
    <mergeCell ref="BN10:BN11"/>
    <mergeCell ref="BO7:BP8"/>
    <mergeCell ref="AD55:AD56"/>
    <mergeCell ref="AE55:AE56"/>
    <mergeCell ref="AH55:AH56"/>
    <mergeCell ref="AI55:AI56"/>
    <mergeCell ref="BP9:BP11"/>
    <mergeCell ref="AS55:AS56"/>
    <mergeCell ref="AT10:AT11"/>
    <mergeCell ref="BA10:BA11"/>
    <mergeCell ref="BB10:BB11"/>
    <mergeCell ref="BC10:BC11"/>
    <mergeCell ref="BC55:BC56"/>
    <mergeCell ref="AG10:AG11"/>
  </mergeCells>
  <phoneticPr fontId="2"/>
  <dataValidations count="1">
    <dataValidation type="list" allowBlank="1" showInputMessage="1" showErrorMessage="1" sqref="F13:F20">
      <formula1>"1,2,3,4,5,6,7,8,9,10,11,12,13,14,15,16,17,18"</formula1>
    </dataValidation>
  </dataValidations>
  <printOptions gridLinesSet="0"/>
  <pageMargins left="0.32" right="0.33" top="0.3543307086614173" bottom="0.28000000000000003" header="50" footer="50"/>
  <pageSetup paperSize="9" scale="47" orientation="landscape" horizontalDpi="300" verticalDpi="300" r:id="rId1"/>
  <headerFooter alignWithMargins="0"/>
  <colBreaks count="1" manualBreakCount="1">
    <brk id="37" max="41"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sheetPr>
  <dimension ref="A1:DL67"/>
  <sheetViews>
    <sheetView showGridLines="0" view="pageBreakPreview" zoomScaleNormal="100" zoomScaleSheetLayoutView="100" workbookViewId="0">
      <pane xSplit="4" topLeftCell="E1" activePane="topRight" state="frozenSplit"/>
      <selection pane="topRight" sqref="A1:D1"/>
    </sheetView>
  </sheetViews>
  <sheetFormatPr defaultColWidth="11.7109375" defaultRowHeight="10.7" customHeight="1"/>
  <cols>
    <col min="1" max="1" width="4.5703125" style="1" customWidth="1"/>
    <col min="2" max="2" width="6.5703125" style="1" customWidth="1"/>
    <col min="3" max="3" width="5.7109375" style="1" customWidth="1"/>
    <col min="4" max="4" width="30.7109375" style="1" customWidth="1"/>
    <col min="5" max="5" width="6.7109375" style="1" customWidth="1"/>
    <col min="6" max="6" width="23.85546875" style="1" customWidth="1"/>
    <col min="7" max="8" width="6.7109375" style="1" customWidth="1"/>
    <col min="9" max="43" width="5.7109375" style="93" customWidth="1"/>
    <col min="44" max="47" width="5.7109375" style="94" customWidth="1"/>
    <col min="48" max="48" width="5.7109375" style="95" customWidth="1"/>
    <col min="49" max="49" width="5.7109375" style="93" customWidth="1"/>
    <col min="50" max="67" width="5.7109375" style="94" customWidth="1"/>
    <col min="68" max="70" width="8.7109375" customWidth="1"/>
    <col min="71" max="80" width="12.7109375" customWidth="1"/>
    <col min="84" max="84" width="29.85546875" bestFit="1" customWidth="1"/>
    <col min="85" max="85" width="3.28515625" customWidth="1"/>
    <col min="86" max="86" width="40.140625" bestFit="1" customWidth="1"/>
  </cols>
  <sheetData>
    <row r="1" spans="1:116" s="4" customFormat="1" ht="16.5" customHeight="1">
      <c r="A1" s="453" t="s">
        <v>205</v>
      </c>
      <c r="B1" s="453"/>
      <c r="C1" s="453"/>
      <c r="D1" s="453"/>
      <c r="E1" s="152"/>
      <c r="F1" s="7"/>
      <c r="G1" s="7"/>
      <c r="H1" s="7"/>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5"/>
      <c r="AW1" s="54"/>
      <c r="AX1" s="534"/>
      <c r="AY1" s="534"/>
      <c r="AZ1" s="534"/>
      <c r="BA1" s="534"/>
      <c r="BB1" s="534"/>
      <c r="BC1" s="534"/>
      <c r="BD1" s="534"/>
      <c r="BE1" s="534"/>
      <c r="BF1" s="534"/>
      <c r="BG1" s="54"/>
      <c r="BH1" s="54"/>
      <c r="BI1" s="54"/>
      <c r="BJ1" s="54"/>
      <c r="BK1" s="54"/>
      <c r="BL1" s="54"/>
      <c r="BM1" s="54"/>
      <c r="BN1" s="54"/>
      <c r="BO1" s="54"/>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row>
    <row r="2" spans="1:116" s="4" customFormat="1" ht="16.7" customHeight="1" thickBot="1">
      <c r="A2" s="448" t="s">
        <v>13</v>
      </c>
      <c r="B2" s="448"/>
      <c r="C2" s="448"/>
      <c r="D2" s="448"/>
      <c r="E2" s="13"/>
      <c r="F2" s="7"/>
      <c r="G2" s="7"/>
      <c r="H2" s="7"/>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5"/>
      <c r="AW2" s="54"/>
      <c r="AX2" s="56"/>
      <c r="AY2" s="56"/>
      <c r="AZ2" s="56"/>
      <c r="BA2" s="56"/>
      <c r="BB2" s="56"/>
      <c r="BC2" s="56"/>
      <c r="BD2" s="56"/>
      <c r="BE2" s="56"/>
      <c r="BF2" s="56"/>
      <c r="BG2" s="54"/>
      <c r="BH2" s="54"/>
      <c r="BI2" s="54"/>
      <c r="BJ2" s="54"/>
      <c r="BK2" s="54"/>
      <c r="BL2" s="54"/>
      <c r="BM2" s="54"/>
      <c r="BN2" s="54"/>
      <c r="BO2" s="54"/>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row>
    <row r="3" spans="1:116" s="4" customFormat="1" ht="16.7" customHeight="1" thickBot="1">
      <c r="A3" s="13"/>
      <c r="B3" s="375" t="s">
        <v>23</v>
      </c>
      <c r="C3" s="376"/>
      <c r="D3" s="16">
        <f>'様式２－４（全日制）'!D3</f>
        <v>0</v>
      </c>
      <c r="E3" s="176"/>
      <c r="F3" s="18" t="s">
        <v>15</v>
      </c>
      <c r="G3" s="19">
        <f>'様式２－４（全日制）'!F3</f>
        <v>0</v>
      </c>
      <c r="H3" s="8"/>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5"/>
      <c r="AW3" s="54"/>
      <c r="AX3" s="56"/>
      <c r="AY3" s="56"/>
      <c r="AZ3" s="56"/>
      <c r="BA3" s="56"/>
      <c r="BB3" s="56"/>
      <c r="BC3" s="56"/>
      <c r="BD3" s="56"/>
      <c r="BE3" s="56"/>
      <c r="BF3" s="56"/>
      <c r="BG3" s="54"/>
      <c r="BH3" s="54"/>
      <c r="BI3" s="54"/>
      <c r="BJ3" s="54"/>
      <c r="BK3" s="54"/>
      <c r="BL3" s="54"/>
      <c r="BM3" s="54"/>
      <c r="BN3" s="54"/>
      <c r="BO3" s="54"/>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row>
    <row r="4" spans="1:116" s="4" customFormat="1" ht="14.25" customHeight="1">
      <c r="A4" s="5"/>
      <c r="B4" s="190" t="s">
        <v>242</v>
      </c>
      <c r="C4" s="191"/>
      <c r="D4" s="191"/>
      <c r="E4" s="5"/>
      <c r="F4" s="7"/>
      <c r="G4" s="7"/>
      <c r="H4" s="7"/>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5"/>
      <c r="AW4" s="54"/>
      <c r="AX4" s="56"/>
      <c r="AY4" s="56"/>
      <c r="AZ4" s="56"/>
      <c r="BA4" s="56"/>
      <c r="BB4" s="56"/>
      <c r="BC4" s="56"/>
      <c r="BD4" s="56"/>
      <c r="BE4" s="56"/>
      <c r="BF4" s="56"/>
      <c r="BG4" s="54"/>
      <c r="BH4" s="54"/>
      <c r="BI4" s="54"/>
      <c r="BJ4" s="54"/>
      <c r="BK4" s="54"/>
      <c r="BL4" s="54"/>
      <c r="BM4" s="54"/>
      <c r="BN4" s="54"/>
      <c r="BO4" s="54"/>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row>
    <row r="5" spans="1:116" s="186" customFormat="1" ht="14.25" customHeight="1">
      <c r="A5" s="178"/>
      <c r="B5" s="192"/>
      <c r="C5" s="193" t="s">
        <v>171</v>
      </c>
      <c r="D5" s="193"/>
      <c r="E5" s="182"/>
      <c r="F5" s="182"/>
      <c r="G5" s="182"/>
      <c r="H5" s="182"/>
      <c r="I5" s="182"/>
      <c r="J5" s="182"/>
      <c r="K5" s="182"/>
      <c r="L5" s="182"/>
      <c r="M5" s="182"/>
      <c r="N5" s="182"/>
      <c r="O5" s="182"/>
      <c r="P5" s="183"/>
      <c r="Q5" s="184"/>
      <c r="R5" s="184"/>
      <c r="S5" s="182"/>
      <c r="T5" s="182"/>
      <c r="U5" s="182"/>
      <c r="V5" s="182"/>
      <c r="W5" s="182"/>
      <c r="X5" s="184"/>
      <c r="Y5" s="184"/>
      <c r="Z5" s="182"/>
      <c r="AA5" s="182"/>
      <c r="AB5" s="182"/>
      <c r="AC5" s="182"/>
      <c r="AD5" s="182"/>
      <c r="AE5" s="182"/>
      <c r="AF5" s="182"/>
      <c r="AG5" s="182"/>
      <c r="AH5" s="182"/>
      <c r="AI5" s="182"/>
      <c r="AJ5" s="182"/>
      <c r="AK5" s="182"/>
      <c r="AL5" s="182"/>
      <c r="AM5" s="182"/>
      <c r="AN5" s="182"/>
      <c r="AO5" s="182"/>
      <c r="AP5" s="182"/>
      <c r="AQ5" s="182"/>
      <c r="AR5" s="182"/>
      <c r="AS5" s="182"/>
      <c r="AT5" s="182"/>
      <c r="AU5" s="182"/>
      <c r="AV5" s="182"/>
      <c r="AW5" s="182"/>
      <c r="AX5" s="182"/>
      <c r="AY5" s="182"/>
      <c r="AZ5" s="182"/>
      <c r="BA5" s="185"/>
      <c r="BB5" s="182"/>
      <c r="BC5" s="182"/>
      <c r="BD5" s="182"/>
      <c r="BE5" s="182"/>
      <c r="BF5" s="182"/>
      <c r="BG5" s="182"/>
      <c r="BH5" s="182"/>
      <c r="BI5" s="182"/>
      <c r="BJ5" s="182"/>
      <c r="BK5" s="182"/>
      <c r="BL5" s="182"/>
      <c r="BM5" s="182"/>
      <c r="BN5" s="182"/>
      <c r="BO5" s="182"/>
      <c r="BP5" s="182"/>
      <c r="BQ5" s="182"/>
      <c r="BR5" s="182"/>
      <c r="BS5" s="182"/>
      <c r="BT5" s="182"/>
      <c r="BU5" s="182"/>
      <c r="BV5" s="182"/>
      <c r="BW5" s="182"/>
      <c r="BX5" s="182"/>
      <c r="BY5" s="182"/>
      <c r="BZ5" s="182"/>
      <c r="CA5" s="182"/>
      <c r="CB5" s="182"/>
      <c r="CC5" s="182"/>
      <c r="CD5" s="182"/>
      <c r="CE5" s="182"/>
      <c r="CF5" s="182"/>
      <c r="CG5" s="182"/>
      <c r="CH5" s="182"/>
      <c r="CI5" s="182"/>
      <c r="CJ5" s="182"/>
      <c r="CK5" s="182"/>
      <c r="CL5" s="182"/>
      <c r="CM5" s="182"/>
      <c r="CN5" s="182"/>
      <c r="CO5" s="182"/>
      <c r="CP5" s="182"/>
      <c r="CQ5" s="182"/>
      <c r="CR5" s="182"/>
      <c r="CS5" s="182"/>
      <c r="CT5" s="182"/>
      <c r="CU5" s="182"/>
      <c r="CV5" s="182"/>
      <c r="CW5" s="182"/>
      <c r="CX5" s="182"/>
    </row>
    <row r="6" spans="1:116" s="186" customFormat="1" ht="14.25" customHeight="1" thickBot="1">
      <c r="A6" s="178"/>
      <c r="B6" s="192"/>
      <c r="C6" s="193" t="s">
        <v>209</v>
      </c>
      <c r="D6" s="193"/>
      <c r="E6" s="182"/>
      <c r="F6" s="182"/>
      <c r="G6" s="182"/>
      <c r="H6" s="187"/>
      <c r="I6" s="187"/>
      <c r="J6" s="187"/>
      <c r="K6" s="187"/>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87"/>
      <c r="AR6" s="187"/>
      <c r="AS6" s="187"/>
      <c r="AT6" s="187"/>
      <c r="AU6" s="188"/>
      <c r="AV6" s="187"/>
      <c r="AW6" s="189"/>
      <c r="AX6" s="189"/>
      <c r="AY6" s="189"/>
      <c r="AZ6" s="189"/>
      <c r="BA6" s="189"/>
      <c r="BB6" s="189"/>
      <c r="BC6" s="189"/>
      <c r="BD6" s="189"/>
      <c r="BE6" s="189"/>
      <c r="BF6" s="187"/>
      <c r="BG6" s="187"/>
      <c r="BH6" s="187"/>
      <c r="BI6" s="187"/>
      <c r="BJ6" s="187"/>
      <c r="BK6" s="187"/>
      <c r="BL6" s="187"/>
      <c r="BM6" s="187"/>
      <c r="BN6" s="187"/>
      <c r="BO6" s="182"/>
      <c r="BP6" s="182"/>
      <c r="BQ6" s="182"/>
      <c r="BR6" s="182"/>
      <c r="BS6" s="182"/>
      <c r="BT6" s="182"/>
      <c r="BU6" s="182"/>
      <c r="BV6" s="182"/>
      <c r="BW6" s="182"/>
      <c r="BX6" s="182"/>
      <c r="BY6" s="182"/>
      <c r="BZ6" s="182"/>
      <c r="CA6" s="182"/>
      <c r="CB6" s="182"/>
      <c r="CC6" s="182"/>
      <c r="CD6" s="182"/>
      <c r="CE6" s="182"/>
      <c r="CF6" s="182"/>
      <c r="CG6" s="182"/>
      <c r="CH6" s="182"/>
      <c r="CI6" s="182"/>
      <c r="CJ6" s="182"/>
      <c r="CK6" s="182"/>
      <c r="CL6" s="182"/>
      <c r="CM6" s="182"/>
      <c r="CN6" s="182"/>
      <c r="CO6" s="182"/>
      <c r="CP6" s="182"/>
      <c r="CQ6" s="182"/>
      <c r="CR6" s="182"/>
      <c r="CS6" s="182"/>
      <c r="CT6" s="182"/>
      <c r="CU6" s="182"/>
      <c r="CV6" s="182"/>
      <c r="CW6" s="182"/>
      <c r="CX6" s="182"/>
      <c r="CY6" s="182"/>
      <c r="CZ6" s="182"/>
      <c r="DA6" s="182"/>
      <c r="DB6" s="182"/>
      <c r="DC6" s="182"/>
    </row>
    <row r="7" spans="1:116" s="4" customFormat="1" ht="14.25" customHeight="1">
      <c r="A7" s="7"/>
      <c r="B7" s="377" t="s">
        <v>247</v>
      </c>
      <c r="C7" s="378"/>
      <c r="D7" s="378"/>
      <c r="E7" s="378"/>
      <c r="F7" s="378"/>
      <c r="G7" s="378"/>
      <c r="H7" s="27"/>
      <c r="I7" s="57" t="s">
        <v>248</v>
      </c>
      <c r="J7" s="58"/>
      <c r="K7" s="58"/>
      <c r="L7" s="58"/>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67"/>
      <c r="AX7" s="567"/>
      <c r="AY7" s="567"/>
      <c r="AZ7" s="567"/>
      <c r="BA7" s="567"/>
      <c r="BB7" s="567"/>
      <c r="BC7" s="567"/>
      <c r="BD7" s="567"/>
      <c r="BE7" s="567"/>
      <c r="BF7" s="567"/>
      <c r="BG7" s="60"/>
      <c r="BH7" s="60"/>
      <c r="BI7" s="60"/>
      <c r="BJ7" s="60"/>
      <c r="BK7" s="60"/>
      <c r="BL7" s="60"/>
      <c r="BM7" s="60"/>
      <c r="BN7" s="60"/>
      <c r="BO7" s="60"/>
      <c r="BP7" s="492" t="s">
        <v>170</v>
      </c>
      <c r="BQ7" s="493"/>
      <c r="BR7" s="528" t="s">
        <v>186</v>
      </c>
      <c r="BS7" s="556" t="s">
        <v>257</v>
      </c>
      <c r="BT7" s="557"/>
      <c r="BU7" s="557"/>
      <c r="BV7" s="557"/>
      <c r="BW7" s="557"/>
      <c r="BX7" s="557"/>
      <c r="BY7" s="557"/>
      <c r="BZ7" s="558"/>
      <c r="CA7" s="558"/>
      <c r="CB7" s="559"/>
      <c r="CC7" s="492" t="s">
        <v>194</v>
      </c>
      <c r="CD7" s="558"/>
      <c r="CE7" s="559"/>
      <c r="CF7" s="525" t="s">
        <v>151</v>
      </c>
      <c r="CG7" s="7"/>
      <c r="CH7" s="7"/>
      <c r="CI7" s="7"/>
      <c r="CJ7" s="7"/>
      <c r="CK7" s="7"/>
      <c r="CL7" s="7"/>
      <c r="CM7" s="7"/>
      <c r="CN7" s="7"/>
      <c r="CO7" s="7"/>
      <c r="CP7" s="7"/>
      <c r="CQ7" s="7"/>
      <c r="CR7" s="7"/>
      <c r="CS7" s="7"/>
      <c r="CT7" s="7"/>
      <c r="CU7" s="7"/>
      <c r="CV7" s="7"/>
      <c r="CW7" s="7"/>
      <c r="CX7" s="7"/>
      <c r="CY7" s="7"/>
      <c r="CZ7" s="7"/>
      <c r="DA7" s="7"/>
    </row>
    <row r="8" spans="1:116" s="4" customFormat="1" ht="14.65" customHeight="1">
      <c r="A8" s="7"/>
      <c r="B8" s="433" t="s">
        <v>7</v>
      </c>
      <c r="C8" s="434"/>
      <c r="D8" s="434"/>
      <c r="E8" s="434"/>
      <c r="F8" s="434"/>
      <c r="G8" s="434"/>
      <c r="H8" s="197" t="s">
        <v>17</v>
      </c>
      <c r="I8" s="538" t="s">
        <v>169</v>
      </c>
      <c r="J8" s="539"/>
      <c r="K8" s="341"/>
      <c r="L8" s="347"/>
      <c r="M8" s="342"/>
      <c r="N8" s="342"/>
      <c r="O8" s="342"/>
      <c r="P8" s="342"/>
      <c r="Q8" s="342"/>
      <c r="R8" s="342"/>
      <c r="S8" s="342"/>
      <c r="T8" s="342"/>
      <c r="U8" s="342"/>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4"/>
      <c r="AV8" s="345"/>
      <c r="AW8" s="61"/>
      <c r="AX8" s="61"/>
      <c r="AY8" s="61"/>
      <c r="AZ8" s="61"/>
      <c r="BA8" s="61"/>
      <c r="BB8" s="61"/>
      <c r="BC8" s="61"/>
      <c r="BD8" s="61"/>
      <c r="BE8" s="61"/>
      <c r="BF8" s="61"/>
      <c r="BG8" s="63"/>
      <c r="BH8" s="63"/>
      <c r="BI8" s="63"/>
      <c r="BJ8" s="63"/>
      <c r="BK8" s="63"/>
      <c r="BL8" s="63"/>
      <c r="BM8" s="63"/>
      <c r="BN8" s="63"/>
      <c r="BO8" s="64"/>
      <c r="BP8" s="512"/>
      <c r="BQ8" s="513"/>
      <c r="BR8" s="529"/>
      <c r="BS8" s="560"/>
      <c r="BT8" s="561"/>
      <c r="BU8" s="561"/>
      <c r="BV8" s="561"/>
      <c r="BW8" s="561"/>
      <c r="BX8" s="561"/>
      <c r="BY8" s="561"/>
      <c r="BZ8" s="562"/>
      <c r="CA8" s="562"/>
      <c r="CB8" s="563"/>
      <c r="CC8" s="560"/>
      <c r="CD8" s="562"/>
      <c r="CE8" s="563"/>
      <c r="CF8" s="526"/>
      <c r="CG8" s="7"/>
      <c r="CH8" s="7"/>
      <c r="CI8" s="7"/>
      <c r="CJ8" s="7"/>
      <c r="CK8" s="7"/>
      <c r="CL8" s="7"/>
      <c r="CM8" s="7"/>
      <c r="CN8" s="7"/>
      <c r="CO8" s="7"/>
      <c r="CP8" s="7"/>
      <c r="CQ8" s="7"/>
      <c r="CR8" s="7"/>
      <c r="CS8" s="7"/>
      <c r="CT8" s="7"/>
      <c r="CU8" s="7"/>
      <c r="CV8" s="7"/>
      <c r="CW8" s="7"/>
      <c r="CX8" s="7"/>
      <c r="CY8" s="7"/>
      <c r="CZ8" s="7"/>
      <c r="DA8" s="7"/>
    </row>
    <row r="9" spans="1:116" s="4" customFormat="1" ht="14.65" customHeight="1">
      <c r="A9" s="7"/>
      <c r="B9" s="437" t="s">
        <v>16</v>
      </c>
      <c r="C9" s="394" t="s">
        <v>6</v>
      </c>
      <c r="D9" s="411" t="s">
        <v>1</v>
      </c>
      <c r="E9" s="394" t="s">
        <v>152</v>
      </c>
      <c r="F9" s="410" t="s">
        <v>251</v>
      </c>
      <c r="G9" s="544" t="s">
        <v>24</v>
      </c>
      <c r="H9" s="444" t="s">
        <v>18</v>
      </c>
      <c r="I9" s="66">
        <v>1</v>
      </c>
      <c r="J9" s="62">
        <v>2</v>
      </c>
      <c r="K9" s="67">
        <v>3</v>
      </c>
      <c r="L9" s="67">
        <v>4</v>
      </c>
      <c r="M9" s="67">
        <v>5</v>
      </c>
      <c r="N9" s="67">
        <v>6</v>
      </c>
      <c r="O9" s="67">
        <v>7</v>
      </c>
      <c r="P9" s="67">
        <v>8</v>
      </c>
      <c r="Q9" s="67">
        <v>9</v>
      </c>
      <c r="R9" s="67">
        <v>10</v>
      </c>
      <c r="S9" s="67">
        <v>11</v>
      </c>
      <c r="T9" s="67">
        <v>12</v>
      </c>
      <c r="U9" s="67">
        <v>13</v>
      </c>
      <c r="V9" s="67">
        <v>14</v>
      </c>
      <c r="W9" s="67">
        <v>15</v>
      </c>
      <c r="X9" s="67">
        <v>16</v>
      </c>
      <c r="Y9" s="67">
        <v>17</v>
      </c>
      <c r="Z9" s="67">
        <v>18</v>
      </c>
      <c r="AA9" s="67">
        <v>19</v>
      </c>
      <c r="AB9" s="67">
        <v>20</v>
      </c>
      <c r="AC9" s="67">
        <v>21</v>
      </c>
      <c r="AD9" s="67">
        <v>22</v>
      </c>
      <c r="AE9" s="67">
        <v>23</v>
      </c>
      <c r="AF9" s="67">
        <v>24</v>
      </c>
      <c r="AG9" s="67">
        <v>25</v>
      </c>
      <c r="AH9" s="67">
        <v>26</v>
      </c>
      <c r="AI9" s="67">
        <v>27</v>
      </c>
      <c r="AJ9" s="67">
        <v>28</v>
      </c>
      <c r="AK9" s="67">
        <v>29</v>
      </c>
      <c r="AL9" s="67">
        <v>30</v>
      </c>
      <c r="AM9" s="67">
        <v>31</v>
      </c>
      <c r="AN9" s="67">
        <v>32</v>
      </c>
      <c r="AO9" s="67">
        <v>33</v>
      </c>
      <c r="AP9" s="67">
        <v>34</v>
      </c>
      <c r="AQ9" s="67">
        <v>35</v>
      </c>
      <c r="AR9" s="67">
        <v>36</v>
      </c>
      <c r="AS9" s="67">
        <v>27</v>
      </c>
      <c r="AT9" s="67">
        <v>38</v>
      </c>
      <c r="AU9" s="67">
        <v>39</v>
      </c>
      <c r="AV9" s="62">
        <v>40</v>
      </c>
      <c r="AW9" s="67">
        <v>41</v>
      </c>
      <c r="AX9" s="67">
        <v>42</v>
      </c>
      <c r="AY9" s="67">
        <v>43</v>
      </c>
      <c r="AZ9" s="67">
        <v>44</v>
      </c>
      <c r="BA9" s="67">
        <v>45</v>
      </c>
      <c r="BB9" s="67">
        <v>46</v>
      </c>
      <c r="BC9" s="67">
        <v>47</v>
      </c>
      <c r="BD9" s="67">
        <v>48</v>
      </c>
      <c r="BE9" s="67">
        <v>49</v>
      </c>
      <c r="BF9" s="67">
        <v>50</v>
      </c>
      <c r="BG9" s="67">
        <v>51</v>
      </c>
      <c r="BH9" s="67">
        <v>52</v>
      </c>
      <c r="BI9" s="67">
        <v>53</v>
      </c>
      <c r="BJ9" s="67">
        <v>54</v>
      </c>
      <c r="BK9" s="67">
        <v>55</v>
      </c>
      <c r="BL9" s="67">
        <v>56</v>
      </c>
      <c r="BM9" s="67">
        <v>57</v>
      </c>
      <c r="BN9" s="67">
        <v>58</v>
      </c>
      <c r="BO9" s="62">
        <v>59</v>
      </c>
      <c r="BP9" s="507" t="s">
        <v>149</v>
      </c>
      <c r="BQ9" s="518" t="s">
        <v>150</v>
      </c>
      <c r="BR9" s="529"/>
      <c r="BS9" s="560"/>
      <c r="BT9" s="561"/>
      <c r="BU9" s="561"/>
      <c r="BV9" s="561"/>
      <c r="BW9" s="561"/>
      <c r="BX9" s="561"/>
      <c r="BY9" s="561"/>
      <c r="BZ9" s="562"/>
      <c r="CA9" s="562"/>
      <c r="CB9" s="563"/>
      <c r="CC9" s="560"/>
      <c r="CD9" s="562"/>
      <c r="CE9" s="563"/>
      <c r="CF9" s="526"/>
      <c r="CG9" s="7"/>
      <c r="CH9" s="7"/>
      <c r="CI9" s="7"/>
      <c r="CJ9" s="7"/>
      <c r="CK9" s="7"/>
      <c r="CL9" s="7"/>
      <c r="CM9" s="7"/>
      <c r="CN9" s="7"/>
      <c r="CO9" s="7"/>
      <c r="CP9" s="7"/>
      <c r="CQ9" s="7"/>
      <c r="CR9" s="7"/>
      <c r="CS9" s="7"/>
      <c r="CT9" s="7"/>
      <c r="CU9" s="7"/>
      <c r="CV9" s="7"/>
      <c r="CW9" s="7"/>
      <c r="CX9" s="7"/>
      <c r="CY9" s="7"/>
      <c r="CZ9" s="7"/>
      <c r="DA9" s="7"/>
    </row>
    <row r="10" spans="1:116" s="4" customFormat="1" ht="48.75" customHeight="1">
      <c r="A10" s="7"/>
      <c r="B10" s="438"/>
      <c r="C10" s="396"/>
      <c r="D10" s="411"/>
      <c r="E10" s="445"/>
      <c r="F10" s="411"/>
      <c r="G10" s="476"/>
      <c r="H10" s="445"/>
      <c r="I10" s="549" t="s">
        <v>97</v>
      </c>
      <c r="J10" s="541" t="s">
        <v>80</v>
      </c>
      <c r="K10" s="521" t="s">
        <v>81</v>
      </c>
      <c r="L10" s="514" t="s">
        <v>98</v>
      </c>
      <c r="M10" s="514" t="s">
        <v>211</v>
      </c>
      <c r="N10" s="514" t="s">
        <v>212</v>
      </c>
      <c r="O10" s="514" t="s">
        <v>101</v>
      </c>
      <c r="P10" s="514" t="s">
        <v>213</v>
      </c>
      <c r="Q10" s="514" t="s">
        <v>214</v>
      </c>
      <c r="R10" s="514" t="s">
        <v>215</v>
      </c>
      <c r="S10" s="551" t="s">
        <v>216</v>
      </c>
      <c r="T10" s="514" t="s">
        <v>102</v>
      </c>
      <c r="U10" s="514" t="s">
        <v>217</v>
      </c>
      <c r="V10" s="514" t="s">
        <v>218</v>
      </c>
      <c r="W10" s="514" t="s">
        <v>219</v>
      </c>
      <c r="X10" s="514" t="s">
        <v>103</v>
      </c>
      <c r="Y10" s="514" t="s">
        <v>220</v>
      </c>
      <c r="Z10" s="514" t="s">
        <v>221</v>
      </c>
      <c r="AA10" s="514" t="s">
        <v>222</v>
      </c>
      <c r="AB10" s="514" t="s">
        <v>223</v>
      </c>
      <c r="AC10" s="514" t="s">
        <v>224</v>
      </c>
      <c r="AD10" s="514" t="s">
        <v>225</v>
      </c>
      <c r="AE10" s="514" t="s">
        <v>226</v>
      </c>
      <c r="AF10" s="514" t="s">
        <v>227</v>
      </c>
      <c r="AG10" s="514" t="s">
        <v>228</v>
      </c>
      <c r="AH10" s="516" t="s">
        <v>199</v>
      </c>
      <c r="AI10" s="516" t="s">
        <v>198</v>
      </c>
      <c r="AJ10" s="516" t="s">
        <v>197</v>
      </c>
      <c r="AK10" s="551" t="s">
        <v>104</v>
      </c>
      <c r="AL10" s="551" t="s">
        <v>107</v>
      </c>
      <c r="AM10" s="551" t="s">
        <v>106</v>
      </c>
      <c r="AN10" s="551" t="s">
        <v>105</v>
      </c>
      <c r="AO10" s="551" t="s">
        <v>108</v>
      </c>
      <c r="AP10" s="551" t="s">
        <v>109</v>
      </c>
      <c r="AQ10" s="551" t="s">
        <v>110</v>
      </c>
      <c r="AR10" s="487" t="s">
        <v>111</v>
      </c>
      <c r="AS10" s="554" t="s">
        <v>112</v>
      </c>
      <c r="AT10" s="521" t="s">
        <v>232</v>
      </c>
      <c r="AU10" s="523" t="s">
        <v>114</v>
      </c>
      <c r="AV10" s="487" t="s">
        <v>113</v>
      </c>
      <c r="AW10" s="487" t="s">
        <v>115</v>
      </c>
      <c r="AX10" s="551" t="s">
        <v>35</v>
      </c>
      <c r="AY10" s="551" t="s">
        <v>116</v>
      </c>
      <c r="AZ10" s="516" t="s">
        <v>117</v>
      </c>
      <c r="BA10" s="516" t="s">
        <v>118</v>
      </c>
      <c r="BB10" s="516" t="s">
        <v>229</v>
      </c>
      <c r="BC10" s="516" t="s">
        <v>230</v>
      </c>
      <c r="BD10" s="487" t="s">
        <v>119</v>
      </c>
      <c r="BE10" s="516" t="s">
        <v>120</v>
      </c>
      <c r="BF10" s="487" t="s">
        <v>121</v>
      </c>
      <c r="BG10" s="551" t="s">
        <v>122</v>
      </c>
      <c r="BH10" s="487" t="s">
        <v>123</v>
      </c>
      <c r="BI10" s="487" t="s">
        <v>124</v>
      </c>
      <c r="BJ10" s="487" t="s">
        <v>125</v>
      </c>
      <c r="BK10" s="487" t="s">
        <v>126</v>
      </c>
      <c r="BL10" s="487" t="s">
        <v>196</v>
      </c>
      <c r="BM10" s="487" t="s">
        <v>231</v>
      </c>
      <c r="BN10" s="510" t="s">
        <v>128</v>
      </c>
      <c r="BO10" s="510" t="s">
        <v>127</v>
      </c>
      <c r="BP10" s="508"/>
      <c r="BQ10" s="519"/>
      <c r="BR10" s="529"/>
      <c r="BS10" s="560"/>
      <c r="BT10" s="561"/>
      <c r="BU10" s="561"/>
      <c r="BV10" s="561"/>
      <c r="BW10" s="561"/>
      <c r="BX10" s="561"/>
      <c r="BY10" s="561"/>
      <c r="BZ10" s="562"/>
      <c r="CA10" s="562"/>
      <c r="CB10" s="563"/>
      <c r="CC10" s="560"/>
      <c r="CD10" s="562"/>
      <c r="CE10" s="563"/>
      <c r="CF10" s="526"/>
      <c r="CG10" s="7"/>
      <c r="CH10" s="7"/>
      <c r="CI10" s="7"/>
      <c r="CJ10" s="7"/>
      <c r="CK10" s="7"/>
      <c r="CL10" s="7"/>
      <c r="CM10" s="7"/>
      <c r="CN10" s="7"/>
      <c r="CO10" s="7"/>
      <c r="CP10" s="7"/>
      <c r="CQ10" s="7"/>
      <c r="CR10" s="7"/>
      <c r="CS10" s="7"/>
      <c r="CT10" s="7"/>
      <c r="CU10" s="7"/>
      <c r="CV10" s="7"/>
      <c r="CW10" s="7"/>
      <c r="CX10" s="7"/>
      <c r="CY10" s="7"/>
      <c r="CZ10" s="7"/>
      <c r="DA10" s="7"/>
    </row>
    <row r="11" spans="1:116" s="4" customFormat="1" ht="48.75" customHeight="1" thickBot="1">
      <c r="A11" s="7"/>
      <c r="B11" s="439"/>
      <c r="C11" s="440"/>
      <c r="D11" s="412"/>
      <c r="E11" s="391"/>
      <c r="F11" s="412"/>
      <c r="G11" s="545"/>
      <c r="H11" s="391"/>
      <c r="I11" s="550"/>
      <c r="J11" s="542"/>
      <c r="K11" s="543"/>
      <c r="L11" s="515"/>
      <c r="M11" s="515"/>
      <c r="N11" s="515"/>
      <c r="O11" s="515"/>
      <c r="P11" s="540"/>
      <c r="Q11" s="515"/>
      <c r="R11" s="515"/>
      <c r="S11" s="552"/>
      <c r="T11" s="515"/>
      <c r="U11" s="515"/>
      <c r="V11" s="515"/>
      <c r="W11" s="515"/>
      <c r="X11" s="515"/>
      <c r="Y11" s="515"/>
      <c r="Z11" s="515"/>
      <c r="AA11" s="515"/>
      <c r="AB11" s="515"/>
      <c r="AC11" s="515"/>
      <c r="AD11" s="515"/>
      <c r="AE11" s="515"/>
      <c r="AF11" s="515"/>
      <c r="AG11" s="515"/>
      <c r="AH11" s="517"/>
      <c r="AI11" s="517"/>
      <c r="AJ11" s="517"/>
      <c r="AK11" s="553"/>
      <c r="AL11" s="553"/>
      <c r="AM11" s="553"/>
      <c r="AN11" s="553"/>
      <c r="AO11" s="553"/>
      <c r="AP11" s="553"/>
      <c r="AQ11" s="553"/>
      <c r="AR11" s="488"/>
      <c r="AS11" s="555"/>
      <c r="AT11" s="522"/>
      <c r="AU11" s="524"/>
      <c r="AV11" s="488"/>
      <c r="AW11" s="488"/>
      <c r="AX11" s="553"/>
      <c r="AY11" s="553"/>
      <c r="AZ11" s="517"/>
      <c r="BA11" s="517"/>
      <c r="BB11" s="517"/>
      <c r="BC11" s="517"/>
      <c r="BD11" s="488"/>
      <c r="BE11" s="517"/>
      <c r="BF11" s="517"/>
      <c r="BG11" s="553"/>
      <c r="BH11" s="488"/>
      <c r="BI11" s="488"/>
      <c r="BJ11" s="488"/>
      <c r="BK11" s="488"/>
      <c r="BL11" s="517"/>
      <c r="BM11" s="517"/>
      <c r="BN11" s="511"/>
      <c r="BO11" s="511"/>
      <c r="BP11" s="509"/>
      <c r="BQ11" s="520"/>
      <c r="BR11" s="530"/>
      <c r="BS11" s="564"/>
      <c r="BT11" s="565"/>
      <c r="BU11" s="565"/>
      <c r="BV11" s="565"/>
      <c r="BW11" s="565"/>
      <c r="BX11" s="565"/>
      <c r="BY11" s="565"/>
      <c r="BZ11" s="565"/>
      <c r="CA11" s="565"/>
      <c r="CB11" s="566"/>
      <c r="CC11" s="564"/>
      <c r="CD11" s="565"/>
      <c r="CE11" s="566"/>
      <c r="CF11" s="527"/>
      <c r="CG11" s="7"/>
      <c r="CH11" s="7"/>
      <c r="CI11" s="7"/>
      <c r="CJ11" s="7"/>
      <c r="CK11" s="7"/>
      <c r="CL11" s="7"/>
      <c r="CM11" s="7"/>
      <c r="CN11" s="7"/>
      <c r="CO11" s="7"/>
      <c r="CP11" s="7"/>
      <c r="CQ11" s="7"/>
      <c r="CR11" s="7"/>
      <c r="CS11" s="7"/>
      <c r="CT11" s="7"/>
      <c r="CU11" s="7"/>
      <c r="CV11" s="7"/>
      <c r="CW11" s="7"/>
      <c r="CX11" s="7"/>
      <c r="CY11" s="7"/>
      <c r="CZ11" s="7"/>
      <c r="DA11" s="7"/>
    </row>
    <row r="12" spans="1:116" s="4" customFormat="1" ht="14.25" customHeight="1">
      <c r="A12" s="7"/>
      <c r="B12" s="252"/>
      <c r="C12" s="253"/>
      <c r="D12" s="253"/>
      <c r="E12" s="253"/>
      <c r="F12" s="253"/>
      <c r="G12" s="253"/>
      <c r="H12" s="253"/>
      <c r="I12" s="283"/>
      <c r="J12" s="284"/>
      <c r="K12" s="285"/>
      <c r="L12" s="286"/>
      <c r="M12" s="286"/>
      <c r="N12" s="286"/>
      <c r="O12" s="286"/>
      <c r="P12" s="286"/>
      <c r="Q12" s="286"/>
      <c r="R12" s="286"/>
      <c r="S12" s="286"/>
      <c r="T12" s="286"/>
      <c r="U12" s="284"/>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c r="AS12" s="286"/>
      <c r="AT12" s="286"/>
      <c r="AU12" s="286"/>
      <c r="AV12" s="287"/>
      <c r="AW12" s="288"/>
      <c r="AX12" s="289"/>
      <c r="AY12" s="289"/>
      <c r="AZ12" s="289"/>
      <c r="BA12" s="289"/>
      <c r="BB12" s="289"/>
      <c r="BC12" s="289"/>
      <c r="BD12" s="289"/>
      <c r="BE12" s="289"/>
      <c r="BF12" s="289"/>
      <c r="BG12" s="290"/>
      <c r="BH12" s="288"/>
      <c r="BI12" s="288"/>
      <c r="BJ12" s="288"/>
      <c r="BK12" s="288"/>
      <c r="BL12" s="288"/>
      <c r="BM12" s="288"/>
      <c r="BN12" s="288"/>
      <c r="BO12" s="290"/>
      <c r="BP12" s="291"/>
      <c r="BQ12" s="292"/>
      <c r="BR12" s="293"/>
      <c r="BS12" s="294"/>
      <c r="BT12" s="311"/>
      <c r="BU12" s="311"/>
      <c r="BV12" s="311"/>
      <c r="BW12" s="311"/>
      <c r="BX12" s="311"/>
      <c r="BY12" s="311"/>
      <c r="BZ12" s="295"/>
      <c r="CA12" s="296"/>
      <c r="CB12" s="312"/>
      <c r="CC12" s="294"/>
      <c r="CD12" s="295"/>
      <c r="CE12" s="312"/>
      <c r="CF12" s="293"/>
      <c r="CG12" s="7"/>
      <c r="CH12" s="336" t="s">
        <v>202</v>
      </c>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row>
    <row r="13" spans="1:116" s="4" customFormat="1" ht="13.9" customHeight="1">
      <c r="A13" s="7"/>
      <c r="B13" s="31"/>
      <c r="C13" s="6"/>
      <c r="D13" s="6"/>
      <c r="E13" s="32"/>
      <c r="F13" s="6"/>
      <c r="G13" s="6"/>
      <c r="H13" s="6"/>
      <c r="I13" s="76"/>
      <c r="J13" s="77"/>
      <c r="K13" s="78"/>
      <c r="L13" s="53"/>
      <c r="M13" s="53"/>
      <c r="N13" s="53"/>
      <c r="O13" s="53"/>
      <c r="P13" s="53"/>
      <c r="Q13" s="53"/>
      <c r="R13" s="53"/>
      <c r="S13" s="53"/>
      <c r="T13" s="53"/>
      <c r="U13" s="77"/>
      <c r="V13" s="79"/>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80"/>
      <c r="AW13" s="81"/>
      <c r="AX13" s="82"/>
      <c r="AY13" s="82"/>
      <c r="AZ13" s="82"/>
      <c r="BA13" s="82"/>
      <c r="BB13" s="82"/>
      <c r="BC13" s="82"/>
      <c r="BD13" s="82"/>
      <c r="BE13" s="82"/>
      <c r="BF13" s="82"/>
      <c r="BG13" s="83"/>
      <c r="BH13" s="81"/>
      <c r="BI13" s="81"/>
      <c r="BJ13" s="81"/>
      <c r="BK13" s="81"/>
      <c r="BL13" s="81"/>
      <c r="BM13" s="81"/>
      <c r="BN13" s="81"/>
      <c r="BO13" s="83"/>
      <c r="BP13" s="26"/>
      <c r="BQ13" s="154"/>
      <c r="BR13" s="173"/>
      <c r="BS13" s="97"/>
      <c r="BT13" s="180"/>
      <c r="BU13" s="180"/>
      <c r="BV13" s="180"/>
      <c r="BW13" s="180"/>
      <c r="BX13" s="180"/>
      <c r="BY13" s="180"/>
      <c r="BZ13" s="101"/>
      <c r="CA13" s="171"/>
      <c r="CB13" s="102"/>
      <c r="CC13" s="97"/>
      <c r="CD13" s="101"/>
      <c r="CE13" s="102"/>
      <c r="CF13" s="173"/>
      <c r="CG13" s="7"/>
      <c r="CH13" s="336"/>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row>
    <row r="14" spans="1:116" s="4" customFormat="1" ht="14.65" customHeight="1">
      <c r="A14" s="7"/>
      <c r="B14" s="31"/>
      <c r="C14" s="6"/>
      <c r="D14" s="6"/>
      <c r="E14" s="32"/>
      <c r="F14" s="6"/>
      <c r="G14" s="6"/>
      <c r="H14" s="6"/>
      <c r="I14" s="76"/>
      <c r="J14" s="77"/>
      <c r="K14" s="78"/>
      <c r="L14" s="53"/>
      <c r="M14" s="53"/>
      <c r="N14" s="53"/>
      <c r="O14" s="53"/>
      <c r="P14" s="53"/>
      <c r="Q14" s="53"/>
      <c r="R14" s="53"/>
      <c r="S14" s="53"/>
      <c r="T14" s="53"/>
      <c r="U14" s="77"/>
      <c r="V14" s="79"/>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80"/>
      <c r="AW14" s="81"/>
      <c r="AX14" s="82"/>
      <c r="AY14" s="82"/>
      <c r="AZ14" s="82"/>
      <c r="BA14" s="82"/>
      <c r="BB14" s="82"/>
      <c r="BC14" s="82"/>
      <c r="BD14" s="82"/>
      <c r="BE14" s="82"/>
      <c r="BF14" s="82"/>
      <c r="BG14" s="83"/>
      <c r="BH14" s="81"/>
      <c r="BI14" s="81"/>
      <c r="BJ14" s="81"/>
      <c r="BK14" s="81"/>
      <c r="BL14" s="81"/>
      <c r="BM14" s="81"/>
      <c r="BN14" s="81"/>
      <c r="BO14" s="83"/>
      <c r="BP14" s="26"/>
      <c r="BQ14" s="154"/>
      <c r="BR14" s="173"/>
      <c r="BS14" s="97"/>
      <c r="BT14" s="180"/>
      <c r="BU14" s="180"/>
      <c r="BV14" s="180"/>
      <c r="BW14" s="180"/>
      <c r="BX14" s="180"/>
      <c r="BY14" s="180"/>
      <c r="BZ14" s="101"/>
      <c r="CA14" s="171"/>
      <c r="CB14" s="102"/>
      <c r="CC14" s="97"/>
      <c r="CD14" s="101"/>
      <c r="CE14" s="102"/>
      <c r="CF14" s="173"/>
      <c r="CG14" s="7"/>
      <c r="CH14" s="336"/>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row>
    <row r="15" spans="1:116" s="4" customFormat="1" ht="14.65" customHeight="1">
      <c r="A15" s="7"/>
      <c r="B15" s="31"/>
      <c r="C15" s="6"/>
      <c r="D15" s="6"/>
      <c r="E15" s="32"/>
      <c r="F15" s="6"/>
      <c r="G15" s="6"/>
      <c r="H15" s="6"/>
      <c r="I15" s="76"/>
      <c r="J15" s="77"/>
      <c r="K15" s="78"/>
      <c r="L15" s="53"/>
      <c r="M15" s="53"/>
      <c r="N15" s="53"/>
      <c r="O15" s="53"/>
      <c r="P15" s="53"/>
      <c r="Q15" s="53"/>
      <c r="R15" s="53"/>
      <c r="S15" s="53"/>
      <c r="T15" s="53"/>
      <c r="U15" s="77"/>
      <c r="V15" s="79"/>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80"/>
      <c r="AW15" s="81"/>
      <c r="AX15" s="82"/>
      <c r="AY15" s="82"/>
      <c r="AZ15" s="82"/>
      <c r="BA15" s="82"/>
      <c r="BB15" s="82"/>
      <c r="BC15" s="82"/>
      <c r="BD15" s="82"/>
      <c r="BE15" s="82"/>
      <c r="BF15" s="82"/>
      <c r="BG15" s="83"/>
      <c r="BH15" s="81"/>
      <c r="BI15" s="81"/>
      <c r="BJ15" s="81"/>
      <c r="BK15" s="81"/>
      <c r="BL15" s="81"/>
      <c r="BM15" s="81"/>
      <c r="BN15" s="81"/>
      <c r="BO15" s="83"/>
      <c r="BP15" s="26"/>
      <c r="BQ15" s="154"/>
      <c r="BR15" s="173"/>
      <c r="BS15" s="97"/>
      <c r="BT15" s="180"/>
      <c r="BU15" s="180"/>
      <c r="BV15" s="180"/>
      <c r="BW15" s="180"/>
      <c r="BX15" s="180"/>
      <c r="BY15" s="180"/>
      <c r="BZ15" s="101"/>
      <c r="CA15" s="171"/>
      <c r="CB15" s="102"/>
      <c r="CC15" s="97"/>
      <c r="CD15" s="101"/>
      <c r="CE15" s="102"/>
      <c r="CF15" s="173"/>
      <c r="CG15" s="7"/>
      <c r="CH15" s="336"/>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row>
    <row r="16" spans="1:116" s="4" customFormat="1" ht="14.65" customHeight="1">
      <c r="A16" s="7"/>
      <c r="B16" s="31"/>
      <c r="C16" s="6"/>
      <c r="D16" s="6"/>
      <c r="E16" s="32"/>
      <c r="F16" s="6"/>
      <c r="G16" s="6"/>
      <c r="H16" s="6"/>
      <c r="I16" s="76"/>
      <c r="J16" s="77"/>
      <c r="K16" s="78"/>
      <c r="L16" s="53"/>
      <c r="M16" s="53"/>
      <c r="N16" s="53"/>
      <c r="O16" s="53"/>
      <c r="P16" s="53"/>
      <c r="Q16" s="53"/>
      <c r="R16" s="53"/>
      <c r="S16" s="53"/>
      <c r="T16" s="53"/>
      <c r="U16" s="77"/>
      <c r="V16" s="79"/>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80"/>
      <c r="AW16" s="81"/>
      <c r="AX16" s="82"/>
      <c r="AY16" s="82"/>
      <c r="AZ16" s="82"/>
      <c r="BA16" s="82"/>
      <c r="BB16" s="82"/>
      <c r="BC16" s="82"/>
      <c r="BD16" s="82"/>
      <c r="BE16" s="82"/>
      <c r="BF16" s="82"/>
      <c r="BG16" s="83"/>
      <c r="BH16" s="81"/>
      <c r="BI16" s="81"/>
      <c r="BJ16" s="81"/>
      <c r="BK16" s="81"/>
      <c r="BL16" s="81"/>
      <c r="BM16" s="81"/>
      <c r="BN16" s="81"/>
      <c r="BO16" s="83"/>
      <c r="BP16" s="26"/>
      <c r="BQ16" s="154"/>
      <c r="BR16" s="173"/>
      <c r="BS16" s="97"/>
      <c r="BT16" s="180"/>
      <c r="BU16" s="180"/>
      <c r="BV16" s="180"/>
      <c r="BW16" s="180"/>
      <c r="BX16" s="180"/>
      <c r="BY16" s="180"/>
      <c r="BZ16" s="101"/>
      <c r="CA16" s="171"/>
      <c r="CB16" s="102"/>
      <c r="CC16" s="97"/>
      <c r="CD16" s="101"/>
      <c r="CE16" s="102"/>
      <c r="CF16" s="173"/>
      <c r="CG16" s="7"/>
      <c r="CH16" s="336"/>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row>
    <row r="17" spans="1:116" s="4" customFormat="1" ht="14.65" customHeight="1">
      <c r="A17" s="7"/>
      <c r="B17" s="31"/>
      <c r="C17" s="6"/>
      <c r="D17" s="6"/>
      <c r="E17" s="32"/>
      <c r="F17" s="6"/>
      <c r="G17" s="6"/>
      <c r="H17" s="6"/>
      <c r="I17" s="76"/>
      <c r="J17" s="77"/>
      <c r="K17" s="78"/>
      <c r="L17" s="53"/>
      <c r="M17" s="53"/>
      <c r="N17" s="53"/>
      <c r="O17" s="53"/>
      <c r="P17" s="53"/>
      <c r="Q17" s="53"/>
      <c r="R17" s="53"/>
      <c r="S17" s="53"/>
      <c r="T17" s="53"/>
      <c r="U17" s="77"/>
      <c r="V17" s="79"/>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80"/>
      <c r="AW17" s="81"/>
      <c r="AX17" s="81"/>
      <c r="AY17" s="81"/>
      <c r="AZ17" s="81"/>
      <c r="BA17" s="81"/>
      <c r="BB17" s="82"/>
      <c r="BC17" s="81"/>
      <c r="BD17" s="81"/>
      <c r="BE17" s="81"/>
      <c r="BF17" s="82"/>
      <c r="BG17" s="83"/>
      <c r="BH17" s="81"/>
      <c r="BI17" s="81"/>
      <c r="BJ17" s="81"/>
      <c r="BK17" s="81"/>
      <c r="BL17" s="81"/>
      <c r="BM17" s="81"/>
      <c r="BN17" s="81"/>
      <c r="BO17" s="83"/>
      <c r="BP17" s="26"/>
      <c r="BQ17" s="154"/>
      <c r="BR17" s="173"/>
      <c r="BS17" s="97"/>
      <c r="BT17" s="180"/>
      <c r="BU17" s="180"/>
      <c r="BV17" s="180"/>
      <c r="BW17" s="180"/>
      <c r="BX17" s="180"/>
      <c r="BY17" s="180"/>
      <c r="BZ17" s="101"/>
      <c r="CA17" s="171"/>
      <c r="CB17" s="102"/>
      <c r="CC17" s="97"/>
      <c r="CD17" s="101"/>
      <c r="CE17" s="102"/>
      <c r="CF17" s="173"/>
      <c r="CG17" s="7"/>
      <c r="CH17" s="336"/>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row>
    <row r="18" spans="1:116" s="4" customFormat="1" ht="14.65" customHeight="1">
      <c r="A18" s="7"/>
      <c r="B18" s="31"/>
      <c r="C18" s="6"/>
      <c r="D18" s="6"/>
      <c r="E18" s="32"/>
      <c r="F18" s="6"/>
      <c r="G18" s="6"/>
      <c r="H18" s="6"/>
      <c r="I18" s="76"/>
      <c r="J18" s="77"/>
      <c r="K18" s="78"/>
      <c r="L18" s="53"/>
      <c r="M18" s="53"/>
      <c r="N18" s="53"/>
      <c r="O18" s="53"/>
      <c r="P18" s="53"/>
      <c r="Q18" s="53"/>
      <c r="R18" s="53"/>
      <c r="S18" s="53"/>
      <c r="T18" s="53"/>
      <c r="U18" s="77"/>
      <c r="V18" s="79"/>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80"/>
      <c r="AW18" s="81"/>
      <c r="AX18" s="81"/>
      <c r="AY18" s="81"/>
      <c r="AZ18" s="81"/>
      <c r="BA18" s="81"/>
      <c r="BB18" s="82"/>
      <c r="BC18" s="81"/>
      <c r="BD18" s="81"/>
      <c r="BE18" s="81"/>
      <c r="BF18" s="82"/>
      <c r="BG18" s="83"/>
      <c r="BH18" s="81"/>
      <c r="BI18" s="81"/>
      <c r="BJ18" s="81"/>
      <c r="BK18" s="81"/>
      <c r="BL18" s="81"/>
      <c r="BM18" s="81"/>
      <c r="BN18" s="81"/>
      <c r="BO18" s="83"/>
      <c r="BP18" s="26"/>
      <c r="BQ18" s="154"/>
      <c r="BR18" s="173"/>
      <c r="BS18" s="97"/>
      <c r="BT18" s="180"/>
      <c r="BU18" s="180"/>
      <c r="BV18" s="180"/>
      <c r="BW18" s="180"/>
      <c r="BX18" s="180"/>
      <c r="BY18" s="180"/>
      <c r="BZ18" s="101"/>
      <c r="CA18" s="171"/>
      <c r="CB18" s="102"/>
      <c r="CC18" s="97"/>
      <c r="CD18" s="101"/>
      <c r="CE18" s="102"/>
      <c r="CF18" s="173"/>
      <c r="CG18" s="7"/>
      <c r="CH18" s="336"/>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row>
    <row r="19" spans="1:116" s="4" customFormat="1" ht="14.65" customHeight="1">
      <c r="A19" s="7"/>
      <c r="B19" s="31"/>
      <c r="C19" s="6"/>
      <c r="D19" s="6"/>
      <c r="E19" s="32"/>
      <c r="F19" s="6"/>
      <c r="G19" s="6"/>
      <c r="H19" s="6"/>
      <c r="I19" s="76"/>
      <c r="J19" s="77"/>
      <c r="K19" s="78"/>
      <c r="L19" s="53"/>
      <c r="M19" s="53"/>
      <c r="N19" s="53"/>
      <c r="O19" s="53"/>
      <c r="P19" s="53"/>
      <c r="Q19" s="53"/>
      <c r="R19" s="53"/>
      <c r="S19" s="53"/>
      <c r="T19" s="53"/>
      <c r="U19" s="77"/>
      <c r="V19" s="79"/>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80"/>
      <c r="AW19" s="81"/>
      <c r="AX19" s="81"/>
      <c r="AY19" s="81"/>
      <c r="AZ19" s="81"/>
      <c r="BA19" s="81"/>
      <c r="BB19" s="82"/>
      <c r="BC19" s="81"/>
      <c r="BD19" s="81"/>
      <c r="BE19" s="81"/>
      <c r="BF19" s="82"/>
      <c r="BG19" s="83"/>
      <c r="BH19" s="81"/>
      <c r="BI19" s="81"/>
      <c r="BJ19" s="81"/>
      <c r="BK19" s="81"/>
      <c r="BL19" s="81"/>
      <c r="BM19" s="81"/>
      <c r="BN19" s="81"/>
      <c r="BO19" s="83"/>
      <c r="BP19" s="26"/>
      <c r="BQ19" s="154"/>
      <c r="BR19" s="173"/>
      <c r="BS19" s="97"/>
      <c r="BT19" s="180"/>
      <c r="BU19" s="180"/>
      <c r="BV19" s="180"/>
      <c r="BW19" s="180"/>
      <c r="BX19" s="180"/>
      <c r="BY19" s="180"/>
      <c r="BZ19" s="101"/>
      <c r="CA19" s="171"/>
      <c r="CB19" s="102"/>
      <c r="CC19" s="97"/>
      <c r="CD19" s="101"/>
      <c r="CE19" s="102"/>
      <c r="CF19" s="173"/>
      <c r="CG19" s="7"/>
      <c r="CH19" s="336"/>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row>
    <row r="20" spans="1:116" s="4" customFormat="1" ht="14.65" customHeight="1">
      <c r="A20" s="7"/>
      <c r="B20" s="31"/>
      <c r="C20" s="6"/>
      <c r="D20" s="6"/>
      <c r="E20" s="32"/>
      <c r="F20" s="6"/>
      <c r="G20" s="6"/>
      <c r="H20" s="6"/>
      <c r="I20" s="76"/>
      <c r="J20" s="77"/>
      <c r="K20" s="78"/>
      <c r="L20" s="53"/>
      <c r="M20" s="53"/>
      <c r="N20" s="53"/>
      <c r="O20" s="53"/>
      <c r="P20" s="53"/>
      <c r="Q20" s="53"/>
      <c r="R20" s="53"/>
      <c r="S20" s="53"/>
      <c r="T20" s="53"/>
      <c r="U20" s="77"/>
      <c r="V20" s="79"/>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80"/>
      <c r="AW20" s="81"/>
      <c r="AX20" s="81"/>
      <c r="AY20" s="81"/>
      <c r="AZ20" s="81"/>
      <c r="BA20" s="81"/>
      <c r="BB20" s="82"/>
      <c r="BC20" s="81"/>
      <c r="BD20" s="81"/>
      <c r="BE20" s="81"/>
      <c r="BF20" s="82"/>
      <c r="BG20" s="83"/>
      <c r="BH20" s="81"/>
      <c r="BI20" s="81"/>
      <c r="BJ20" s="81"/>
      <c r="BK20" s="81"/>
      <c r="BL20" s="81"/>
      <c r="BM20" s="81"/>
      <c r="BN20" s="81"/>
      <c r="BO20" s="83"/>
      <c r="BP20" s="26"/>
      <c r="BQ20" s="154"/>
      <c r="BR20" s="173"/>
      <c r="BS20" s="97"/>
      <c r="BT20" s="180"/>
      <c r="BU20" s="180"/>
      <c r="BV20" s="180"/>
      <c r="BW20" s="180"/>
      <c r="BX20" s="180"/>
      <c r="BY20" s="180"/>
      <c r="BZ20" s="101"/>
      <c r="CA20" s="171"/>
      <c r="CB20" s="102"/>
      <c r="CC20" s="97"/>
      <c r="CD20" s="101"/>
      <c r="CE20" s="102"/>
      <c r="CF20" s="173"/>
      <c r="CG20" s="7"/>
      <c r="CH20" s="336"/>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row>
    <row r="21" spans="1:116" s="4" customFormat="1" ht="14.65" customHeight="1" thickBot="1">
      <c r="A21" s="7"/>
      <c r="B21" s="313"/>
      <c r="C21" s="266"/>
      <c r="D21" s="266"/>
      <c r="E21" s="314"/>
      <c r="F21" s="266"/>
      <c r="G21" s="266"/>
      <c r="H21" s="266"/>
      <c r="I21" s="297"/>
      <c r="J21" s="298"/>
      <c r="K21" s="299"/>
      <c r="L21" s="300"/>
      <c r="M21" s="300"/>
      <c r="N21" s="300"/>
      <c r="O21" s="300"/>
      <c r="P21" s="300"/>
      <c r="Q21" s="300"/>
      <c r="R21" s="300"/>
      <c r="S21" s="300"/>
      <c r="T21" s="300"/>
      <c r="U21" s="298"/>
      <c r="V21" s="300"/>
      <c r="W21" s="300"/>
      <c r="X21" s="300"/>
      <c r="Y21" s="300"/>
      <c r="Z21" s="300"/>
      <c r="AA21" s="300"/>
      <c r="AB21" s="300"/>
      <c r="AC21" s="300"/>
      <c r="AD21" s="300"/>
      <c r="AE21" s="300"/>
      <c r="AF21" s="300"/>
      <c r="AG21" s="300"/>
      <c r="AH21" s="300"/>
      <c r="AI21" s="300"/>
      <c r="AJ21" s="300"/>
      <c r="AK21" s="300"/>
      <c r="AL21" s="300"/>
      <c r="AM21" s="300"/>
      <c r="AN21" s="300"/>
      <c r="AO21" s="300"/>
      <c r="AP21" s="300"/>
      <c r="AQ21" s="300"/>
      <c r="AR21" s="300"/>
      <c r="AS21" s="300"/>
      <c r="AT21" s="300"/>
      <c r="AU21" s="300"/>
      <c r="AV21" s="301"/>
      <c r="AW21" s="302"/>
      <c r="AX21" s="302"/>
      <c r="AY21" s="302"/>
      <c r="AZ21" s="302"/>
      <c r="BA21" s="302"/>
      <c r="BB21" s="303"/>
      <c r="BC21" s="302"/>
      <c r="BD21" s="302"/>
      <c r="BE21" s="302"/>
      <c r="BF21" s="303"/>
      <c r="BG21" s="304"/>
      <c r="BH21" s="302"/>
      <c r="BI21" s="302"/>
      <c r="BJ21" s="302"/>
      <c r="BK21" s="302"/>
      <c r="BL21" s="302"/>
      <c r="BM21" s="302"/>
      <c r="BN21" s="302"/>
      <c r="BO21" s="304"/>
      <c r="BP21" s="305"/>
      <c r="BQ21" s="306"/>
      <c r="BR21" s="307"/>
      <c r="BS21" s="308"/>
      <c r="BT21" s="315"/>
      <c r="BU21" s="315"/>
      <c r="BV21" s="315"/>
      <c r="BW21" s="315"/>
      <c r="BX21" s="315"/>
      <c r="BY21" s="315"/>
      <c r="BZ21" s="309"/>
      <c r="CA21" s="310"/>
      <c r="CB21" s="316"/>
      <c r="CC21" s="308"/>
      <c r="CD21" s="309"/>
      <c r="CE21" s="316"/>
      <c r="CF21" s="307"/>
      <c r="CG21" s="7"/>
      <c r="CH21" s="336" t="s">
        <v>202</v>
      </c>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row>
    <row r="22" spans="1:116" s="135" customFormat="1" ht="14.65" customHeight="1" thickBot="1">
      <c r="A22" s="124"/>
      <c r="B22" s="203"/>
      <c r="C22" s="204"/>
      <c r="D22" s="205" t="s">
        <v>5</v>
      </c>
      <c r="E22" s="205"/>
      <c r="F22" s="205"/>
      <c r="G22" s="205"/>
      <c r="H22" s="205">
        <f>SUM(H12:H21)</f>
        <v>0</v>
      </c>
      <c r="I22" s="244">
        <f t="shared" ref="I22:AO22" si="0">COUNTA(I12:I21)</f>
        <v>0</v>
      </c>
      <c r="J22" s="145">
        <f t="shared" si="0"/>
        <v>0</v>
      </c>
      <c r="K22" s="245">
        <f t="shared" si="0"/>
        <v>0</v>
      </c>
      <c r="L22" s="145">
        <f t="shared" si="0"/>
        <v>0</v>
      </c>
      <c r="M22" s="145">
        <f t="shared" si="0"/>
        <v>0</v>
      </c>
      <c r="N22" s="145">
        <f t="shared" si="0"/>
        <v>0</v>
      </c>
      <c r="O22" s="145">
        <f t="shared" si="0"/>
        <v>0</v>
      </c>
      <c r="P22" s="145">
        <f t="shared" si="0"/>
        <v>0</v>
      </c>
      <c r="Q22" s="145">
        <f t="shared" si="0"/>
        <v>0</v>
      </c>
      <c r="R22" s="145">
        <f t="shared" si="0"/>
        <v>0</v>
      </c>
      <c r="S22" s="145">
        <f t="shared" si="0"/>
        <v>0</v>
      </c>
      <c r="T22" s="145">
        <f t="shared" si="0"/>
        <v>0</v>
      </c>
      <c r="U22" s="145">
        <f t="shared" si="0"/>
        <v>0</v>
      </c>
      <c r="V22" s="145">
        <f t="shared" si="0"/>
        <v>0</v>
      </c>
      <c r="W22" s="145">
        <f t="shared" si="0"/>
        <v>0</v>
      </c>
      <c r="X22" s="145">
        <f t="shared" si="0"/>
        <v>0</v>
      </c>
      <c r="Y22" s="145">
        <f t="shared" si="0"/>
        <v>0</v>
      </c>
      <c r="Z22" s="145">
        <f t="shared" si="0"/>
        <v>0</v>
      </c>
      <c r="AA22" s="145">
        <f t="shared" si="0"/>
        <v>0</v>
      </c>
      <c r="AB22" s="145">
        <f t="shared" si="0"/>
        <v>0</v>
      </c>
      <c r="AC22" s="145">
        <f t="shared" si="0"/>
        <v>0</v>
      </c>
      <c r="AD22" s="145">
        <f t="shared" si="0"/>
        <v>0</v>
      </c>
      <c r="AE22" s="145">
        <f t="shared" si="0"/>
        <v>0</v>
      </c>
      <c r="AF22" s="145">
        <f t="shared" si="0"/>
        <v>0</v>
      </c>
      <c r="AG22" s="145">
        <f t="shared" si="0"/>
        <v>0</v>
      </c>
      <c r="AH22" s="145">
        <f t="shared" si="0"/>
        <v>0</v>
      </c>
      <c r="AI22" s="145">
        <f t="shared" si="0"/>
        <v>0</v>
      </c>
      <c r="AJ22" s="145">
        <f t="shared" si="0"/>
        <v>0</v>
      </c>
      <c r="AK22" s="145">
        <f t="shared" si="0"/>
        <v>0</v>
      </c>
      <c r="AL22" s="145">
        <f t="shared" si="0"/>
        <v>0</v>
      </c>
      <c r="AM22" s="145">
        <f t="shared" si="0"/>
        <v>0</v>
      </c>
      <c r="AN22" s="145">
        <f t="shared" si="0"/>
        <v>0</v>
      </c>
      <c r="AO22" s="145">
        <f t="shared" si="0"/>
        <v>0</v>
      </c>
      <c r="AP22" s="145">
        <f t="shared" ref="AP22:BO22" si="1">COUNTA(AP12:AP21)</f>
        <v>0</v>
      </c>
      <c r="AQ22" s="145">
        <f t="shared" si="1"/>
        <v>0</v>
      </c>
      <c r="AR22" s="145">
        <f t="shared" si="1"/>
        <v>0</v>
      </c>
      <c r="AS22" s="145">
        <f t="shared" si="1"/>
        <v>0</v>
      </c>
      <c r="AT22" s="145">
        <f t="shared" si="1"/>
        <v>0</v>
      </c>
      <c r="AU22" s="145">
        <f t="shared" si="1"/>
        <v>0</v>
      </c>
      <c r="AV22" s="145">
        <f t="shared" si="1"/>
        <v>0</v>
      </c>
      <c r="AW22" s="145">
        <f t="shared" si="1"/>
        <v>0</v>
      </c>
      <c r="AX22" s="145">
        <f t="shared" si="1"/>
        <v>0</v>
      </c>
      <c r="AY22" s="145">
        <f t="shared" si="1"/>
        <v>0</v>
      </c>
      <c r="AZ22" s="145">
        <f t="shared" si="1"/>
        <v>0</v>
      </c>
      <c r="BA22" s="145">
        <f t="shared" si="1"/>
        <v>0</v>
      </c>
      <c r="BB22" s="145">
        <f t="shared" si="1"/>
        <v>0</v>
      </c>
      <c r="BC22" s="145">
        <f t="shared" si="1"/>
        <v>0</v>
      </c>
      <c r="BD22" s="145">
        <f t="shared" si="1"/>
        <v>0</v>
      </c>
      <c r="BE22" s="145">
        <f t="shared" si="1"/>
        <v>0</v>
      </c>
      <c r="BF22" s="145">
        <f t="shared" si="1"/>
        <v>0</v>
      </c>
      <c r="BG22" s="145">
        <f t="shared" si="1"/>
        <v>0</v>
      </c>
      <c r="BH22" s="145">
        <f t="shared" si="1"/>
        <v>0</v>
      </c>
      <c r="BI22" s="145">
        <f t="shared" si="1"/>
        <v>0</v>
      </c>
      <c r="BJ22" s="145">
        <f t="shared" si="1"/>
        <v>0</v>
      </c>
      <c r="BK22" s="145">
        <f t="shared" si="1"/>
        <v>0</v>
      </c>
      <c r="BL22" s="145">
        <f t="shared" si="1"/>
        <v>0</v>
      </c>
      <c r="BM22" s="145">
        <f t="shared" si="1"/>
        <v>0</v>
      </c>
      <c r="BN22" s="145">
        <f t="shared" si="1"/>
        <v>0</v>
      </c>
      <c r="BO22" s="145">
        <f t="shared" si="1"/>
        <v>0</v>
      </c>
      <c r="BP22" s="246"/>
      <c r="BQ22" s="247"/>
      <c r="BR22" s="248"/>
      <c r="BS22" s="246"/>
      <c r="BT22" s="249"/>
      <c r="BU22" s="249"/>
      <c r="BV22" s="249"/>
      <c r="BW22" s="249"/>
      <c r="BX22" s="249"/>
      <c r="BY22" s="249"/>
      <c r="BZ22" s="250"/>
      <c r="CA22" s="247"/>
      <c r="CB22" s="251"/>
      <c r="CC22" s="246"/>
      <c r="CD22" s="250"/>
      <c r="CE22" s="251"/>
      <c r="CF22" s="248"/>
      <c r="CG22" s="124"/>
      <c r="CH22" s="124"/>
      <c r="CI22" s="124"/>
      <c r="CJ22" s="124"/>
      <c r="CK22" s="124"/>
      <c r="CL22" s="124"/>
      <c r="CM22" s="124"/>
      <c r="CN22" s="124"/>
      <c r="CO22" s="124"/>
      <c r="CP22" s="124"/>
      <c r="CQ22" s="124"/>
      <c r="CR22" s="124"/>
      <c r="CS22" s="124"/>
      <c r="CT22" s="124"/>
      <c r="CU22" s="124"/>
      <c r="CV22" s="124"/>
      <c r="CW22" s="124"/>
      <c r="CX22" s="124"/>
      <c r="CY22" s="124"/>
      <c r="CZ22" s="124"/>
      <c r="DA22" s="124"/>
      <c r="DB22" s="124"/>
      <c r="DC22" s="124"/>
      <c r="DD22" s="124"/>
      <c r="DE22" s="124"/>
      <c r="DF22" s="124"/>
      <c r="DG22" s="124"/>
      <c r="DH22" s="124"/>
      <c r="DI22" s="124"/>
      <c r="DJ22" s="124"/>
      <c r="DK22" s="124"/>
      <c r="DL22" s="124"/>
    </row>
    <row r="23" spans="1:116" s="111" customFormat="1" ht="12.75" customHeight="1">
      <c r="B23" s="110"/>
      <c r="C23" s="110"/>
      <c r="D23" s="110"/>
      <c r="E23" s="110"/>
      <c r="F23" s="110" t="s">
        <v>25</v>
      </c>
      <c r="G23" s="110"/>
      <c r="H23" s="110"/>
      <c r="I23" s="147"/>
      <c r="J23" s="147" t="s">
        <v>99</v>
      </c>
      <c r="K23" s="147"/>
      <c r="L23" s="147"/>
      <c r="M23" s="147"/>
      <c r="N23" s="147"/>
      <c r="O23" s="147"/>
      <c r="P23" s="147" t="s">
        <v>100</v>
      </c>
      <c r="Q23" s="147"/>
      <c r="R23" s="147"/>
      <c r="S23" s="148"/>
      <c r="T23" s="147"/>
      <c r="U23" s="147"/>
      <c r="V23" s="147"/>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9"/>
      <c r="AS23" s="149"/>
      <c r="AT23" s="149"/>
      <c r="AU23" s="149"/>
      <c r="AV23" s="150"/>
      <c r="AW23" s="147"/>
      <c r="AX23" s="151"/>
      <c r="AY23" s="151"/>
      <c r="AZ23" s="151"/>
      <c r="BA23" s="151"/>
      <c r="BB23" s="151"/>
      <c r="BC23" s="151"/>
      <c r="BD23" s="151"/>
      <c r="BE23" s="151"/>
      <c r="BF23" s="151"/>
      <c r="BG23" s="149"/>
      <c r="BH23" s="149"/>
      <c r="BI23" s="149"/>
      <c r="BJ23" s="149"/>
      <c r="BK23" s="149"/>
      <c r="BL23" s="149"/>
      <c r="BM23" s="149"/>
      <c r="BN23" s="149"/>
      <c r="BO23" s="149"/>
      <c r="BP23" s="242"/>
      <c r="BQ23" s="242" t="s">
        <v>201</v>
      </c>
      <c r="BS23" s="243"/>
      <c r="BT23" s="243"/>
      <c r="BU23" s="243"/>
      <c r="BV23" s="243"/>
      <c r="BW23" s="243"/>
      <c r="BX23" s="243"/>
      <c r="BY23" s="243"/>
      <c r="BZ23" s="243"/>
      <c r="CA23" s="243"/>
      <c r="CB23" s="243"/>
      <c r="CC23" s="243"/>
      <c r="CD23" s="243"/>
      <c r="CE23" s="243"/>
    </row>
    <row r="24" spans="1:116" s="12" customFormat="1" ht="12.75" customHeight="1">
      <c r="B24" s="47"/>
      <c r="C24" s="47"/>
      <c r="D24" s="47"/>
      <c r="E24" s="47"/>
      <c r="F24" s="119" t="s">
        <v>94</v>
      </c>
      <c r="G24" s="119" t="s">
        <v>95</v>
      </c>
      <c r="H24" s="119"/>
      <c r="I24" s="86"/>
      <c r="J24" s="86"/>
      <c r="K24" s="86"/>
      <c r="L24" s="86"/>
      <c r="M24" s="86"/>
      <c r="N24" s="86"/>
      <c r="O24" s="86"/>
      <c r="P24" s="147" t="s">
        <v>192</v>
      </c>
      <c r="Q24" s="87"/>
      <c r="R24" s="87"/>
      <c r="S24" s="86"/>
      <c r="T24" s="86"/>
      <c r="U24" s="86"/>
      <c r="V24" s="87"/>
      <c r="W24" s="87"/>
      <c r="X24" s="87"/>
      <c r="Y24" s="87"/>
      <c r="Z24" s="87"/>
      <c r="AA24" s="87"/>
      <c r="AB24" s="87"/>
      <c r="AC24" s="87"/>
      <c r="AD24" s="87"/>
      <c r="AE24" s="87"/>
      <c r="AF24" s="87"/>
      <c r="AG24" s="87"/>
      <c r="AH24" s="87"/>
      <c r="AI24" s="87"/>
      <c r="AJ24" s="87"/>
      <c r="AK24" s="87"/>
      <c r="AL24" s="87"/>
      <c r="AM24" s="87"/>
      <c r="AN24" s="87"/>
      <c r="AO24" s="87"/>
      <c r="AP24" s="87"/>
      <c r="AQ24" s="88"/>
      <c r="AR24" s="88"/>
      <c r="AS24" s="88"/>
      <c r="AT24" s="88"/>
      <c r="AU24" s="89"/>
      <c r="AV24" s="86"/>
      <c r="AW24" s="90"/>
      <c r="AX24" s="90"/>
      <c r="AY24" s="90"/>
      <c r="AZ24" s="90"/>
      <c r="BA24" s="90"/>
      <c r="BB24" s="90"/>
      <c r="BC24" s="90"/>
      <c r="BD24" s="90"/>
      <c r="BE24" s="90"/>
      <c r="BF24" s="88"/>
      <c r="BG24" s="88"/>
      <c r="BH24" s="88"/>
      <c r="BI24" s="88"/>
      <c r="BJ24" s="88"/>
      <c r="BK24" s="88"/>
      <c r="BL24" s="88"/>
      <c r="BM24" s="88"/>
      <c r="BN24" s="88"/>
      <c r="BO24" s="88"/>
      <c r="BP24" s="242" t="s">
        <v>200</v>
      </c>
      <c r="BS24" s="110"/>
      <c r="BT24" s="110"/>
      <c r="BU24" s="110"/>
      <c r="BV24" s="110"/>
      <c r="BW24" s="110"/>
      <c r="BX24" s="110"/>
      <c r="BY24" s="110"/>
      <c r="BZ24" s="110"/>
      <c r="CA24" s="110"/>
      <c r="CB24" s="110"/>
      <c r="CC24" s="111"/>
      <c r="CD24" s="111"/>
      <c r="CE24" s="111"/>
    </row>
    <row r="25" spans="1:116" s="4" customFormat="1" ht="12.75">
      <c r="A25" s="7"/>
      <c r="B25" s="7"/>
      <c r="C25" s="7"/>
      <c r="D25" s="7"/>
      <c r="E25" s="7"/>
      <c r="F25" s="118" t="s">
        <v>26</v>
      </c>
      <c r="G25" s="120">
        <v>1</v>
      </c>
      <c r="H25" s="120">
        <f>COUNTIF($G$12:$G$21,1)</f>
        <v>0</v>
      </c>
      <c r="I25" s="54"/>
      <c r="J25" s="54"/>
      <c r="K25" s="54"/>
      <c r="L25" s="54"/>
      <c r="M25" s="54"/>
      <c r="N25" s="54"/>
      <c r="O25" s="54"/>
      <c r="P25" s="177" t="s">
        <v>193</v>
      </c>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5"/>
      <c r="AV25" s="91"/>
      <c r="AW25" s="92"/>
      <c r="AX25" s="92"/>
      <c r="AY25" s="92"/>
      <c r="AZ25" s="92"/>
      <c r="BA25" s="92"/>
      <c r="BB25" s="92"/>
      <c r="BC25" s="92"/>
      <c r="BD25" s="92"/>
      <c r="BE25" s="92"/>
      <c r="BF25" s="54"/>
      <c r="BG25" s="54"/>
      <c r="BH25" s="54"/>
      <c r="BI25" s="54"/>
      <c r="BJ25" s="54"/>
      <c r="BK25" s="54"/>
      <c r="BL25" s="54"/>
      <c r="BM25" s="54"/>
      <c r="BN25" s="54"/>
      <c r="BO25" s="54"/>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row>
    <row r="26" spans="1:116" s="4" customFormat="1" ht="12.75">
      <c r="A26" s="7"/>
      <c r="B26" s="7"/>
      <c r="C26" s="7"/>
      <c r="D26" s="7"/>
      <c r="E26" s="7"/>
      <c r="F26" s="118" t="s">
        <v>27</v>
      </c>
      <c r="G26" s="120">
        <v>2</v>
      </c>
      <c r="H26" s="120">
        <f>COUNTIF($G$12:$G$21,2)</f>
        <v>0</v>
      </c>
      <c r="I26" s="54"/>
      <c r="J26" s="199" t="s">
        <v>254</v>
      </c>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5"/>
      <c r="AV26" s="92"/>
      <c r="AW26" s="92"/>
      <c r="AX26" s="92"/>
      <c r="AY26" s="92"/>
      <c r="AZ26" s="92"/>
      <c r="BA26" s="92"/>
      <c r="BB26" s="92"/>
      <c r="BC26" s="92"/>
      <c r="BD26" s="92"/>
      <c r="BE26" s="92"/>
      <c r="BF26" s="54"/>
      <c r="BG26" s="54"/>
      <c r="BH26" s="54"/>
      <c r="BI26" s="54"/>
      <c r="BJ26" s="54"/>
      <c r="BK26" s="54"/>
      <c r="BL26" s="54"/>
      <c r="BM26" s="54"/>
      <c r="BN26" s="54"/>
      <c r="BO26" s="54"/>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row>
    <row r="27" spans="1:116" s="4" customFormat="1" ht="12.75">
      <c r="A27" s="7"/>
      <c r="B27" s="7"/>
      <c r="C27" s="7"/>
      <c r="D27" s="7"/>
      <c r="E27" s="7"/>
      <c r="F27" s="118" t="s">
        <v>28</v>
      </c>
      <c r="G27" s="120">
        <v>3</v>
      </c>
      <c r="H27" s="120">
        <f>COUNTIF($G$12:$G$21,3)</f>
        <v>0</v>
      </c>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5"/>
      <c r="AV27" s="92"/>
      <c r="AW27" s="92"/>
      <c r="AX27" s="92"/>
      <c r="AY27" s="92"/>
      <c r="AZ27" s="92"/>
      <c r="BA27" s="92"/>
      <c r="BB27" s="92"/>
      <c r="BC27" s="92"/>
      <c r="BD27" s="92"/>
      <c r="BE27" s="92"/>
      <c r="BF27" s="54"/>
      <c r="BG27" s="54"/>
      <c r="BH27" s="54"/>
      <c r="BI27" s="54"/>
      <c r="BJ27" s="54"/>
      <c r="BK27" s="54"/>
      <c r="BL27" s="54"/>
      <c r="BM27" s="54"/>
      <c r="BN27" s="54"/>
      <c r="BO27" s="54"/>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row>
    <row r="28" spans="1:116" s="4" customFormat="1" ht="12.75">
      <c r="A28" s="7"/>
      <c r="B28" s="7"/>
      <c r="C28" s="7"/>
      <c r="D28" s="7"/>
      <c r="E28" s="7"/>
      <c r="F28" s="118" t="s">
        <v>29</v>
      </c>
      <c r="G28" s="120">
        <v>4</v>
      </c>
      <c r="H28" s="120">
        <f>COUNTIF($G$12:$G$21,4)</f>
        <v>0</v>
      </c>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5"/>
      <c r="AV28" s="92"/>
      <c r="AW28" s="92"/>
      <c r="AX28" s="92"/>
      <c r="AY28" s="92"/>
      <c r="AZ28" s="92"/>
      <c r="BA28" s="92"/>
      <c r="BB28" s="92"/>
      <c r="BC28" s="92"/>
      <c r="BD28" s="92"/>
      <c r="BE28" s="92"/>
      <c r="BF28" s="54"/>
      <c r="BG28" s="54"/>
      <c r="BH28" s="54"/>
      <c r="BI28" s="54"/>
      <c r="BJ28" s="54"/>
      <c r="BK28" s="54"/>
      <c r="BL28" s="54"/>
      <c r="BM28" s="54"/>
      <c r="BN28" s="54"/>
      <c r="BO28" s="54"/>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row>
    <row r="29" spans="1:116" s="4" customFormat="1" ht="12.75">
      <c r="A29" s="7"/>
      <c r="B29" s="7"/>
      <c r="C29" s="7"/>
      <c r="D29" s="7"/>
      <c r="E29" s="7"/>
      <c r="F29" s="118" t="s">
        <v>30</v>
      </c>
      <c r="G29" s="120">
        <v>5</v>
      </c>
      <c r="H29" s="120">
        <f>COUNTIF($G$12:$G$21,5)</f>
        <v>0</v>
      </c>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4"/>
      <c r="AU29" s="55"/>
      <c r="AV29" s="92"/>
      <c r="AW29" s="92"/>
      <c r="AX29" s="92"/>
      <c r="AY29" s="92"/>
      <c r="AZ29" s="92"/>
      <c r="BA29" s="92"/>
      <c r="BB29" s="92"/>
      <c r="BC29" s="92"/>
      <c r="BD29" s="92"/>
      <c r="BE29" s="92"/>
      <c r="BF29" s="54"/>
      <c r="BG29" s="54"/>
      <c r="BH29" s="54"/>
      <c r="BI29" s="54"/>
      <c r="BJ29" s="54"/>
      <c r="BK29" s="54"/>
      <c r="BL29" s="54"/>
      <c r="BM29" s="54"/>
      <c r="BN29" s="54"/>
      <c r="BO29" s="54"/>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row>
    <row r="30" spans="1:116" s="4" customFormat="1" ht="12.75">
      <c r="A30" s="7"/>
      <c r="B30" s="7"/>
      <c r="C30" s="7"/>
      <c r="D30" s="7"/>
      <c r="E30" s="7"/>
      <c r="F30" s="118" t="s">
        <v>31</v>
      </c>
      <c r="G30" s="120">
        <v>6</v>
      </c>
      <c r="H30" s="120">
        <f>COUNTIF($G$12:$G$21,6)</f>
        <v>0</v>
      </c>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5"/>
      <c r="AV30" s="92"/>
      <c r="AW30" s="92"/>
      <c r="AX30" s="92"/>
      <c r="AY30" s="92"/>
      <c r="AZ30" s="92"/>
      <c r="BA30" s="92"/>
      <c r="BB30" s="92"/>
      <c r="BC30" s="92"/>
      <c r="BD30" s="92"/>
      <c r="BE30" s="92"/>
      <c r="BF30" s="54"/>
      <c r="BG30" s="54"/>
      <c r="BH30" s="54"/>
      <c r="BI30" s="54"/>
      <c r="BJ30" s="54"/>
      <c r="BK30" s="54"/>
      <c r="BL30" s="54"/>
      <c r="BM30" s="54"/>
      <c r="BN30" s="54"/>
      <c r="BO30" s="54"/>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row>
    <row r="31" spans="1:116" s="4" customFormat="1" ht="12.75">
      <c r="A31" s="7"/>
      <c r="B31" s="7"/>
      <c r="C31" s="7"/>
      <c r="D31" s="7"/>
      <c r="E31" s="7"/>
      <c r="F31" s="118" t="s">
        <v>32</v>
      </c>
      <c r="G31" s="120">
        <v>7</v>
      </c>
      <c r="H31" s="120">
        <f>COUNTIF($G$12:$G$21,7)</f>
        <v>0</v>
      </c>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4"/>
      <c r="AO31" s="54"/>
      <c r="AP31" s="54"/>
      <c r="AQ31" s="54"/>
      <c r="AR31" s="54"/>
      <c r="AS31" s="54"/>
      <c r="AT31" s="54"/>
      <c r="AU31" s="55"/>
      <c r="AV31" s="92"/>
      <c r="AW31" s="92"/>
      <c r="AX31" s="92"/>
      <c r="AY31" s="92"/>
      <c r="AZ31" s="92"/>
      <c r="BA31" s="92"/>
      <c r="BB31" s="92"/>
      <c r="BC31" s="92"/>
      <c r="BD31" s="92"/>
      <c r="BE31" s="92"/>
      <c r="BF31" s="54"/>
      <c r="BG31" s="54"/>
      <c r="BH31" s="54"/>
      <c r="BI31" s="54"/>
      <c r="BJ31" s="54"/>
      <c r="BK31" s="54"/>
      <c r="BL31" s="54"/>
      <c r="BM31" s="54"/>
      <c r="BN31" s="54"/>
      <c r="BO31" s="54"/>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row>
    <row r="32" spans="1:116" s="4" customFormat="1" ht="12.75">
      <c r="A32" s="7"/>
      <c r="B32" s="7"/>
      <c r="C32" s="7"/>
      <c r="D32" s="7"/>
      <c r="E32" s="7"/>
      <c r="F32" s="118" t="s">
        <v>33</v>
      </c>
      <c r="G32" s="120">
        <v>8</v>
      </c>
      <c r="H32" s="120">
        <f>COUNTIF($G$12:$G$21,8)</f>
        <v>0</v>
      </c>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c r="AR32" s="54"/>
      <c r="AS32" s="54"/>
      <c r="AT32" s="54"/>
      <c r="AU32" s="55"/>
      <c r="AV32" s="92"/>
      <c r="AW32" s="92"/>
      <c r="AX32" s="92"/>
      <c r="AY32" s="92"/>
      <c r="AZ32" s="92"/>
      <c r="BA32" s="92"/>
      <c r="BB32" s="92"/>
      <c r="BC32" s="92"/>
      <c r="BD32" s="92"/>
      <c r="BE32" s="92"/>
      <c r="BF32" s="54"/>
      <c r="BG32" s="54"/>
      <c r="BH32" s="54"/>
      <c r="BI32" s="54"/>
      <c r="BJ32" s="54"/>
      <c r="BK32" s="54"/>
      <c r="BL32" s="54"/>
      <c r="BM32" s="54"/>
      <c r="BN32" s="54"/>
      <c r="BO32" s="54"/>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row>
    <row r="33" spans="1:116" s="4" customFormat="1" ht="12.75">
      <c r="A33" s="7"/>
      <c r="B33" s="7"/>
      <c r="C33" s="7"/>
      <c r="D33" s="7"/>
      <c r="E33" s="7"/>
      <c r="F33" s="118" t="s">
        <v>34</v>
      </c>
      <c r="G33" s="120">
        <v>9</v>
      </c>
      <c r="H33" s="120">
        <f>COUNTIF($G$12:$G$21,9)</f>
        <v>0</v>
      </c>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c r="AR33" s="54"/>
      <c r="AS33" s="54"/>
      <c r="AT33" s="54"/>
      <c r="AU33" s="55"/>
      <c r="AV33" s="92"/>
      <c r="AW33" s="92"/>
      <c r="AX33" s="92"/>
      <c r="AY33" s="92"/>
      <c r="AZ33" s="92"/>
      <c r="BA33" s="92"/>
      <c r="BB33" s="92"/>
      <c r="BC33" s="92"/>
      <c r="BD33" s="92"/>
      <c r="BE33" s="92"/>
      <c r="BF33" s="54"/>
      <c r="BG33" s="54"/>
      <c r="BH33" s="54"/>
      <c r="BI33" s="54"/>
      <c r="BJ33" s="54"/>
      <c r="BK33" s="54"/>
      <c r="BL33" s="54"/>
      <c r="BM33" s="54"/>
      <c r="BN33" s="54"/>
      <c r="BO33" s="54"/>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row>
    <row r="34" spans="1:116" s="4" customFormat="1" ht="12.75">
      <c r="A34" s="7"/>
      <c r="B34" s="7"/>
      <c r="C34" s="7"/>
      <c r="D34" s="7"/>
      <c r="E34" s="7"/>
      <c r="F34" s="118" t="s">
        <v>156</v>
      </c>
      <c r="G34" s="120">
        <v>10</v>
      </c>
      <c r="H34" s="120">
        <f>COUNTIF($G$12:$G$21,10)</f>
        <v>0</v>
      </c>
      <c r="I34" s="7" t="s">
        <v>157</v>
      </c>
      <c r="J34" s="7"/>
      <c r="K34" s="7"/>
      <c r="L34" s="7"/>
      <c r="M34" s="10"/>
      <c r="N34" s="10"/>
      <c r="O34" s="10"/>
      <c r="P34" s="10"/>
      <c r="Q34" s="10"/>
      <c r="R34" s="10"/>
      <c r="S34" s="20"/>
      <c r="T34" s="43"/>
      <c r="U34" s="7"/>
      <c r="V34" s="7"/>
      <c r="W34" s="7"/>
      <c r="X34" s="7"/>
      <c r="Y34" s="7"/>
      <c r="Z34" s="43"/>
      <c r="AA34" s="43"/>
      <c r="AB34" s="7"/>
      <c r="AC34" s="7"/>
      <c r="AD34" s="181"/>
      <c r="AE34" s="181"/>
      <c r="AF34" s="181"/>
      <c r="AG34" s="181"/>
      <c r="AH34" s="181"/>
      <c r="AI34" s="181"/>
      <c r="AJ34" s="181"/>
      <c r="AK34" s="181"/>
      <c r="AL34" s="181"/>
      <c r="AM34" s="181"/>
      <c r="AN34" s="181"/>
      <c r="AO34" s="181"/>
      <c r="AP34" s="181"/>
      <c r="AQ34" s="181"/>
      <c r="AR34" s="181"/>
      <c r="AS34" s="181"/>
      <c r="AT34" s="181"/>
      <c r="AU34" s="181"/>
      <c r="AV34" s="181"/>
      <c r="AW34" s="181"/>
      <c r="AX34" s="181"/>
      <c r="AY34" s="181"/>
      <c r="AZ34" s="181"/>
      <c r="BA34" s="181"/>
      <c r="BB34" s="7"/>
      <c r="BC34" s="40"/>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row>
    <row r="35" spans="1:116" s="4" customFormat="1" ht="12.75">
      <c r="A35" s="7"/>
      <c r="B35" s="7"/>
      <c r="C35" s="7"/>
      <c r="D35" s="7"/>
      <c r="E35" s="7"/>
      <c r="F35" s="118" t="s">
        <v>252</v>
      </c>
      <c r="G35" s="120">
        <v>11</v>
      </c>
      <c r="H35" s="120">
        <f>COUNTIF($G$12:$G$21,11)</f>
        <v>0</v>
      </c>
      <c r="I35" s="54" t="s">
        <v>256</v>
      </c>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54"/>
      <c r="AS35" s="54"/>
      <c r="AT35" s="54"/>
      <c r="AU35" s="55"/>
      <c r="AV35" s="92"/>
      <c r="AW35" s="92"/>
      <c r="AX35" s="92"/>
      <c r="AY35" s="92"/>
      <c r="AZ35" s="92"/>
      <c r="BA35" s="92"/>
      <c r="BB35" s="92"/>
      <c r="BC35" s="92"/>
      <c r="BD35" s="92"/>
      <c r="BE35" s="92"/>
      <c r="BF35" s="54"/>
      <c r="BG35" s="54"/>
      <c r="BH35" s="54"/>
      <c r="BI35" s="54"/>
      <c r="BJ35" s="54"/>
      <c r="BK35" s="54"/>
      <c r="BL35" s="54"/>
      <c r="BM35" s="54"/>
      <c r="BN35" s="54"/>
      <c r="BO35" s="54"/>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row>
    <row r="36" spans="1:116" s="4" customFormat="1" ht="12.75">
      <c r="A36" s="7"/>
      <c r="B36" s="7"/>
      <c r="C36" s="7"/>
      <c r="D36" s="7"/>
      <c r="E36" s="7"/>
      <c r="F36" s="118" t="s">
        <v>36</v>
      </c>
      <c r="G36" s="120">
        <v>12</v>
      </c>
      <c r="H36" s="120">
        <f>COUNTIF($G$12:$G$21,12)</f>
        <v>0</v>
      </c>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c r="AR36" s="54"/>
      <c r="AS36" s="54"/>
      <c r="AT36" s="54"/>
      <c r="AU36" s="55"/>
      <c r="AV36" s="92"/>
      <c r="AW36" s="92"/>
      <c r="AX36" s="92"/>
      <c r="AY36" s="92"/>
      <c r="AZ36" s="92"/>
      <c r="BA36" s="92"/>
      <c r="BB36" s="92"/>
      <c r="BC36" s="92"/>
      <c r="BD36" s="92"/>
      <c r="BE36" s="92"/>
      <c r="BF36" s="54"/>
      <c r="BG36" s="54"/>
      <c r="BH36" s="54"/>
      <c r="BI36" s="54"/>
      <c r="BJ36" s="54"/>
      <c r="BK36" s="54"/>
      <c r="BL36" s="54"/>
      <c r="BM36" s="54"/>
      <c r="BN36" s="54"/>
      <c r="BO36" s="54"/>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row>
    <row r="37" spans="1:116" s="4" customFormat="1" ht="12.75">
      <c r="A37" s="7"/>
      <c r="B37" s="7"/>
      <c r="C37" s="7"/>
      <c r="D37" s="7"/>
      <c r="E37" s="7"/>
      <c r="F37" s="118" t="s">
        <v>37</v>
      </c>
      <c r="G37" s="120">
        <v>13</v>
      </c>
      <c r="H37" s="120">
        <f>COUNTIF($G$12:$G$21,13)</f>
        <v>0</v>
      </c>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54"/>
      <c r="AS37" s="54"/>
      <c r="AT37" s="54"/>
      <c r="AU37" s="55"/>
      <c r="AV37" s="92"/>
      <c r="AW37" s="92"/>
      <c r="AX37" s="92"/>
      <c r="AY37" s="92"/>
      <c r="AZ37" s="92"/>
      <c r="BA37" s="92"/>
      <c r="BB37" s="92"/>
      <c r="BC37" s="92"/>
      <c r="BD37" s="92"/>
      <c r="BE37" s="92"/>
      <c r="BF37" s="54"/>
      <c r="BG37" s="54"/>
      <c r="BH37" s="54"/>
      <c r="BI37" s="54"/>
      <c r="BJ37" s="54"/>
      <c r="BK37" s="54"/>
      <c r="BL37" s="54"/>
      <c r="BM37" s="54"/>
      <c r="BN37" s="54"/>
      <c r="BO37" s="54"/>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row>
    <row r="38" spans="1:116" s="4" customFormat="1" ht="12.75">
      <c r="A38" s="7"/>
      <c r="B38" s="7"/>
      <c r="C38" s="7"/>
      <c r="D38" s="7"/>
      <c r="E38" s="7"/>
      <c r="F38" s="118" t="s">
        <v>253</v>
      </c>
      <c r="G38" s="120">
        <v>14</v>
      </c>
      <c r="H38" s="120">
        <f>COUNTIF($G$12:$G$21,14)</f>
        <v>0</v>
      </c>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c r="AR38" s="54"/>
      <c r="AS38" s="54"/>
      <c r="AT38" s="54"/>
      <c r="AU38" s="55"/>
      <c r="AV38" s="92"/>
      <c r="AW38" s="92"/>
      <c r="AX38" s="92"/>
      <c r="AY38" s="92"/>
      <c r="AZ38" s="92"/>
      <c r="BA38" s="92"/>
      <c r="BB38" s="92"/>
      <c r="BC38" s="92"/>
      <c r="BD38" s="92"/>
      <c r="BE38" s="92"/>
      <c r="BF38" s="54"/>
      <c r="BG38" s="54"/>
      <c r="BH38" s="54"/>
      <c r="BI38" s="54"/>
      <c r="BJ38" s="54"/>
      <c r="BK38" s="54"/>
      <c r="BL38" s="54"/>
      <c r="BM38" s="54"/>
      <c r="BN38" s="54"/>
      <c r="BO38" s="54"/>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row>
    <row r="39" spans="1:116" s="4" customFormat="1" ht="12.75">
      <c r="A39" s="7"/>
      <c r="B39" s="7"/>
      <c r="C39" s="7"/>
      <c r="D39" s="7"/>
      <c r="E39" s="7"/>
      <c r="F39" s="118" t="s">
        <v>38</v>
      </c>
      <c r="G39" s="120">
        <v>15</v>
      </c>
      <c r="H39" s="120">
        <f>COUNTIF($G$12:$G$21,15)</f>
        <v>0</v>
      </c>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4"/>
      <c r="AS39" s="54"/>
      <c r="AT39" s="54"/>
      <c r="AU39" s="55"/>
      <c r="AV39" s="92"/>
      <c r="AW39" s="92"/>
      <c r="AX39" s="92"/>
      <c r="AY39" s="92"/>
      <c r="AZ39" s="92"/>
      <c r="BA39" s="92"/>
      <c r="BB39" s="92"/>
      <c r="BC39" s="92"/>
      <c r="BD39" s="92"/>
      <c r="BE39" s="92"/>
      <c r="BF39" s="54"/>
      <c r="BG39" s="54"/>
      <c r="BH39" s="54"/>
      <c r="BI39" s="54"/>
      <c r="BJ39" s="54"/>
      <c r="BK39" s="54"/>
      <c r="BL39" s="54"/>
      <c r="BM39" s="54"/>
      <c r="BN39" s="54"/>
      <c r="BO39" s="54"/>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row>
    <row r="40" spans="1:116" s="4" customFormat="1" ht="12.75">
      <c r="A40" s="7"/>
      <c r="B40" s="7"/>
      <c r="C40" s="7"/>
      <c r="D40" s="7"/>
      <c r="E40" s="7"/>
      <c r="F40" s="118" t="s">
        <v>39</v>
      </c>
      <c r="G40" s="120">
        <v>16</v>
      </c>
      <c r="H40" s="120">
        <f>COUNTIF($G$12:$G$21,16)</f>
        <v>0</v>
      </c>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4"/>
      <c r="AS40" s="54"/>
      <c r="AT40" s="54"/>
      <c r="AU40" s="55"/>
      <c r="AV40" s="92"/>
      <c r="AW40" s="92"/>
      <c r="AX40" s="92"/>
      <c r="AY40" s="92"/>
      <c r="AZ40" s="92"/>
      <c r="BA40" s="92"/>
      <c r="BB40" s="92"/>
      <c r="BC40" s="92"/>
      <c r="BD40" s="92"/>
      <c r="BE40" s="92"/>
      <c r="BF40" s="54"/>
      <c r="BG40" s="54"/>
      <c r="BH40" s="54"/>
      <c r="BI40" s="54"/>
      <c r="BJ40" s="54"/>
      <c r="BK40" s="54"/>
      <c r="BL40" s="54"/>
      <c r="BM40" s="54"/>
      <c r="BN40" s="54"/>
      <c r="BO40" s="54"/>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row>
    <row r="41" spans="1:116" s="4" customFormat="1" ht="12.75">
      <c r="A41" s="7"/>
      <c r="B41" s="7"/>
      <c r="C41" s="7"/>
      <c r="D41" s="7"/>
      <c r="E41" s="7"/>
      <c r="F41" s="118" t="s">
        <v>40</v>
      </c>
      <c r="G41" s="120">
        <v>17</v>
      </c>
      <c r="H41" s="120">
        <f>COUNTIF($G$12:$G$21,17)</f>
        <v>0</v>
      </c>
      <c r="I41" s="54" t="s">
        <v>210</v>
      </c>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5"/>
      <c r="AV41" s="92"/>
      <c r="AW41" s="92"/>
      <c r="AX41" s="92"/>
      <c r="AY41" s="92"/>
      <c r="AZ41" s="92"/>
      <c r="BA41" s="92"/>
      <c r="BB41" s="92"/>
      <c r="BC41" s="92"/>
      <c r="BD41" s="92"/>
      <c r="BE41" s="92"/>
      <c r="BF41" s="54"/>
      <c r="BG41" s="54"/>
      <c r="BH41" s="54"/>
      <c r="BI41" s="54"/>
      <c r="BJ41" s="54"/>
      <c r="BK41" s="54"/>
      <c r="BL41" s="54"/>
      <c r="BM41" s="54"/>
      <c r="BN41" s="54"/>
      <c r="BO41" s="54"/>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row>
    <row r="42" spans="1:116" s="4" customFormat="1" ht="12.75">
      <c r="A42" s="7"/>
      <c r="B42" s="7"/>
      <c r="C42" s="7"/>
      <c r="D42" s="7"/>
      <c r="E42" s="7"/>
      <c r="F42" s="118" t="s">
        <v>9</v>
      </c>
      <c r="G42" s="120">
        <v>18</v>
      </c>
      <c r="H42" s="120">
        <f>COUNTIF($G$12:$G$21,18)</f>
        <v>0</v>
      </c>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5"/>
      <c r="AV42" s="92"/>
      <c r="AW42" s="92"/>
      <c r="AX42" s="92"/>
      <c r="AY42" s="92"/>
      <c r="AZ42" s="92"/>
      <c r="BA42" s="92"/>
      <c r="BB42" s="92"/>
      <c r="BC42" s="92"/>
      <c r="BD42" s="92"/>
      <c r="BE42" s="92"/>
      <c r="BF42" s="54"/>
      <c r="BG42" s="54"/>
      <c r="BH42" s="54"/>
      <c r="BI42" s="54"/>
      <c r="BJ42" s="54"/>
      <c r="BK42" s="54"/>
      <c r="BL42" s="54"/>
      <c r="BM42" s="54"/>
      <c r="BN42" s="54"/>
      <c r="BO42" s="54"/>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row>
    <row r="43" spans="1:116" s="4" customFormat="1" ht="12.75">
      <c r="A43" s="7"/>
      <c r="B43" s="7"/>
      <c r="C43" s="7"/>
      <c r="D43" s="7"/>
      <c r="E43" s="7"/>
      <c r="F43" s="121"/>
      <c r="G43" s="122" t="s">
        <v>132</v>
      </c>
      <c r="H43" s="121">
        <f>SUM(H25:H42)</f>
        <v>0</v>
      </c>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c r="AM43" s="54"/>
      <c r="AN43" s="54"/>
      <c r="AO43" s="54"/>
      <c r="AP43" s="54"/>
      <c r="AQ43" s="54"/>
      <c r="AR43" s="54"/>
      <c r="AS43" s="54"/>
      <c r="AT43" s="54"/>
      <c r="AU43" s="54"/>
      <c r="AV43" s="55"/>
      <c r="AW43" s="92"/>
      <c r="AX43" s="92"/>
      <c r="AY43" s="92"/>
      <c r="AZ43" s="92"/>
      <c r="BA43" s="92"/>
      <c r="BB43" s="92"/>
      <c r="BC43" s="92"/>
      <c r="BD43" s="92"/>
      <c r="BE43" s="92"/>
      <c r="BF43" s="92"/>
      <c r="BG43" s="54"/>
      <c r="BH43" s="54"/>
      <c r="BI43" s="54"/>
      <c r="BJ43" s="54"/>
      <c r="BK43" s="54"/>
      <c r="BL43" s="54"/>
      <c r="BM43" s="54"/>
      <c r="BN43" s="54"/>
      <c r="BO43" s="54"/>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row>
    <row r="44" spans="1:116" s="4" customFormat="1" ht="12.75">
      <c r="A44" s="7"/>
      <c r="B44" s="7"/>
      <c r="C44" s="7"/>
      <c r="D44" s="7"/>
      <c r="E44" s="7"/>
      <c r="F44" s="7"/>
      <c r="G44" s="7"/>
      <c r="H44" s="7"/>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4"/>
      <c r="AS44" s="54"/>
      <c r="AT44" s="54"/>
      <c r="AU44" s="54"/>
      <c r="AV44" s="55"/>
      <c r="AW44" s="92"/>
      <c r="AX44" s="92"/>
      <c r="AY44" s="92"/>
      <c r="AZ44" s="92"/>
      <c r="BA44" s="92"/>
      <c r="BB44" s="92"/>
      <c r="BC44" s="92"/>
      <c r="BD44" s="92"/>
      <c r="BE44" s="92"/>
      <c r="BF44" s="92"/>
      <c r="BG44" s="54"/>
      <c r="BH44" s="54"/>
      <c r="BI44" s="54"/>
      <c r="BJ44" s="54"/>
      <c r="BK44" s="54"/>
      <c r="BL44" s="54"/>
      <c r="BM44" s="54"/>
      <c r="BN44" s="54"/>
      <c r="BO44" s="54"/>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row>
    <row r="45" spans="1:116" s="4" customFormat="1" ht="14.85" customHeight="1">
      <c r="A45" s="454" t="s">
        <v>161</v>
      </c>
      <c r="B45" s="455"/>
      <c r="C45" s="456"/>
      <c r="D45" s="11"/>
      <c r="E45" s="11"/>
      <c r="F45" s="7"/>
      <c r="G45" s="7"/>
      <c r="H45" s="7"/>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5"/>
      <c r="AW45" s="54"/>
      <c r="AX45" s="54"/>
      <c r="AY45" s="54"/>
      <c r="AZ45" s="54"/>
      <c r="BA45" s="54"/>
      <c r="BB45" s="54"/>
      <c r="BC45" s="54"/>
      <c r="BD45" s="54"/>
      <c r="BE45" s="54"/>
      <c r="BF45" s="54"/>
      <c r="BG45" s="54"/>
      <c r="BH45" s="54"/>
      <c r="BI45" s="54"/>
      <c r="BJ45" s="54"/>
      <c r="BK45" s="54"/>
      <c r="BL45" s="54"/>
      <c r="BM45" s="54"/>
      <c r="BN45" s="54"/>
      <c r="BO45" s="54"/>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row>
    <row r="46" spans="1:116" s="4" customFormat="1" ht="16.5" customHeight="1">
      <c r="A46" s="453" t="s">
        <v>205</v>
      </c>
      <c r="B46" s="453"/>
      <c r="C46" s="453"/>
      <c r="D46" s="453"/>
      <c r="E46" s="152"/>
      <c r="F46" s="7"/>
      <c r="G46" s="7"/>
      <c r="H46" s="7"/>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5"/>
      <c r="AW46" s="54"/>
      <c r="AX46" s="534"/>
      <c r="AY46" s="534"/>
      <c r="AZ46" s="534"/>
      <c r="BA46" s="534"/>
      <c r="BB46" s="534"/>
      <c r="BC46" s="534"/>
      <c r="BD46" s="534"/>
      <c r="BE46" s="534"/>
      <c r="BF46" s="534"/>
      <c r="BG46" s="54"/>
      <c r="BH46" s="54"/>
      <c r="BI46" s="54"/>
      <c r="BJ46" s="54"/>
      <c r="BK46" s="54"/>
      <c r="BL46" s="54"/>
      <c r="BM46" s="54"/>
      <c r="BN46" s="54"/>
      <c r="BO46" s="54"/>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row>
    <row r="47" spans="1:116" s="4" customFormat="1" ht="16.7" customHeight="1" thickBot="1">
      <c r="A47" s="448" t="s">
        <v>13</v>
      </c>
      <c r="B47" s="448"/>
      <c r="C47" s="448"/>
      <c r="D47" s="448"/>
      <c r="E47" s="13"/>
      <c r="F47" s="7"/>
      <c r="G47" s="7"/>
      <c r="H47" s="7"/>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c r="AM47" s="54"/>
      <c r="AN47" s="54"/>
      <c r="AO47" s="54"/>
      <c r="AP47" s="54"/>
      <c r="AQ47" s="54"/>
      <c r="AR47" s="54"/>
      <c r="AS47" s="54"/>
      <c r="AT47" s="54"/>
      <c r="AU47" s="54"/>
      <c r="AV47" s="55"/>
      <c r="AW47" s="54"/>
      <c r="AX47" s="56"/>
      <c r="AY47" s="56"/>
      <c r="AZ47" s="56"/>
      <c r="BA47" s="56"/>
      <c r="BB47" s="56"/>
      <c r="BC47" s="56"/>
      <c r="BD47" s="56"/>
      <c r="BE47" s="56"/>
      <c r="BF47" s="56"/>
      <c r="BG47" s="54"/>
      <c r="BH47" s="54"/>
      <c r="BI47" s="54"/>
      <c r="BJ47" s="54"/>
      <c r="BK47" s="54"/>
      <c r="BL47" s="54"/>
      <c r="BM47" s="54"/>
      <c r="BN47" s="54"/>
      <c r="BO47" s="54"/>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row>
    <row r="48" spans="1:116" s="4" customFormat="1" ht="16.7" customHeight="1" thickBot="1">
      <c r="A48" s="13"/>
      <c r="B48" s="375" t="s">
        <v>23</v>
      </c>
      <c r="C48" s="376"/>
      <c r="D48" s="16"/>
      <c r="E48" s="176"/>
      <c r="F48" s="18" t="s">
        <v>15</v>
      </c>
      <c r="G48" s="19"/>
      <c r="H48" s="8"/>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c r="AM48" s="54"/>
      <c r="AN48" s="54"/>
      <c r="AO48" s="54"/>
      <c r="AP48" s="54"/>
      <c r="AQ48" s="54"/>
      <c r="AR48" s="54"/>
      <c r="AS48" s="54"/>
      <c r="AT48" s="54"/>
      <c r="AU48" s="54"/>
      <c r="AV48" s="55"/>
      <c r="AW48" s="54"/>
      <c r="AX48" s="56"/>
      <c r="AY48" s="56"/>
      <c r="AZ48" s="56"/>
      <c r="BA48" s="56"/>
      <c r="BB48" s="56"/>
      <c r="BC48" s="56"/>
      <c r="BD48" s="56"/>
      <c r="BE48" s="56"/>
      <c r="BF48" s="56"/>
      <c r="BG48" s="54"/>
      <c r="BH48" s="54"/>
      <c r="BI48" s="54"/>
      <c r="BJ48" s="54"/>
      <c r="BK48" s="54"/>
      <c r="BL48" s="54"/>
      <c r="BM48" s="54"/>
      <c r="BN48" s="54"/>
      <c r="BO48" s="54"/>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row>
    <row r="49" spans="1:116" s="4" customFormat="1" ht="14.25" customHeight="1">
      <c r="A49" s="5"/>
      <c r="B49" s="190" t="s">
        <v>242</v>
      </c>
      <c r="C49" s="191"/>
      <c r="D49" s="191"/>
      <c r="E49" s="5"/>
      <c r="F49" s="7"/>
      <c r="G49" s="7"/>
      <c r="H49" s="7"/>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c r="AR49" s="54"/>
      <c r="AS49" s="54"/>
      <c r="AT49" s="54"/>
      <c r="AU49" s="54"/>
      <c r="AV49" s="55"/>
      <c r="AW49" s="54"/>
      <c r="AX49" s="56"/>
      <c r="AY49" s="56"/>
      <c r="AZ49" s="56"/>
      <c r="BA49" s="56"/>
      <c r="BB49" s="56"/>
      <c r="BC49" s="56"/>
      <c r="BD49" s="56"/>
      <c r="BE49" s="56"/>
      <c r="BF49" s="56"/>
      <c r="BG49" s="54"/>
      <c r="BH49" s="54"/>
      <c r="BI49" s="54"/>
      <c r="BJ49" s="54"/>
      <c r="BK49" s="54"/>
      <c r="BL49" s="54"/>
      <c r="BM49" s="54"/>
      <c r="BN49" s="54"/>
      <c r="BO49" s="54"/>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row>
    <row r="50" spans="1:116" s="186" customFormat="1" ht="14.25" customHeight="1">
      <c r="A50" s="178"/>
      <c r="B50" s="192"/>
      <c r="C50" s="193" t="s">
        <v>160</v>
      </c>
      <c r="D50" s="193"/>
      <c r="E50" s="182"/>
      <c r="F50" s="182"/>
      <c r="G50" s="182"/>
      <c r="H50" s="182"/>
      <c r="I50" s="182"/>
      <c r="J50" s="182"/>
      <c r="K50" s="182"/>
      <c r="L50" s="182"/>
      <c r="M50" s="182"/>
      <c r="N50" s="182"/>
      <c r="O50" s="182"/>
      <c r="P50" s="183"/>
      <c r="Q50" s="184"/>
      <c r="R50" s="184"/>
      <c r="S50" s="182"/>
      <c r="T50" s="182"/>
      <c r="U50" s="182"/>
      <c r="V50" s="182"/>
      <c r="W50" s="182"/>
      <c r="X50" s="184"/>
      <c r="Y50" s="184"/>
      <c r="Z50" s="182"/>
      <c r="AA50" s="182"/>
      <c r="AB50" s="182"/>
      <c r="AC50" s="182"/>
      <c r="AD50" s="182"/>
      <c r="AE50" s="182"/>
      <c r="AF50" s="182"/>
      <c r="AG50" s="182"/>
      <c r="AH50" s="182"/>
      <c r="AI50" s="182"/>
      <c r="AJ50" s="182"/>
      <c r="AK50" s="182"/>
      <c r="AL50" s="182"/>
      <c r="AM50" s="182"/>
      <c r="AN50" s="182"/>
      <c r="AO50" s="182"/>
      <c r="AP50" s="182"/>
      <c r="AQ50" s="182"/>
      <c r="AR50" s="182"/>
      <c r="AS50" s="182"/>
      <c r="AT50" s="182"/>
      <c r="AU50" s="182"/>
      <c r="AV50" s="182"/>
      <c r="AW50" s="182"/>
      <c r="AX50" s="182"/>
      <c r="AY50" s="182"/>
      <c r="AZ50" s="182"/>
      <c r="BA50" s="185"/>
      <c r="BB50" s="182"/>
      <c r="BC50" s="182"/>
      <c r="BD50" s="182"/>
      <c r="BE50" s="182"/>
      <c r="BF50" s="182"/>
      <c r="BG50" s="182"/>
      <c r="BH50" s="182"/>
      <c r="BI50" s="182"/>
      <c r="BJ50" s="182"/>
      <c r="BK50" s="182"/>
      <c r="BL50" s="182"/>
      <c r="BM50" s="182"/>
      <c r="BN50" s="182"/>
      <c r="BO50" s="182"/>
      <c r="BP50" s="182"/>
      <c r="BQ50" s="182"/>
      <c r="BR50" s="182"/>
      <c r="BS50" s="182"/>
      <c r="BT50" s="182"/>
      <c r="BU50" s="182"/>
      <c r="BV50" s="182"/>
      <c r="BW50" s="182"/>
      <c r="BX50" s="182"/>
      <c r="BY50" s="182"/>
      <c r="BZ50" s="182"/>
      <c r="CA50" s="182"/>
      <c r="CB50" s="182"/>
      <c r="CC50" s="182"/>
      <c r="CD50" s="182"/>
      <c r="CE50" s="182"/>
      <c r="CF50" s="182"/>
      <c r="CG50" s="182"/>
      <c r="CH50" s="182"/>
      <c r="CI50" s="182"/>
      <c r="CJ50" s="182"/>
      <c r="CK50" s="182"/>
      <c r="CL50" s="182"/>
      <c r="CM50" s="182"/>
      <c r="CN50" s="182"/>
      <c r="CO50" s="182"/>
      <c r="CP50" s="182"/>
      <c r="CQ50" s="182"/>
      <c r="CR50" s="182"/>
      <c r="CS50" s="182"/>
      <c r="CT50" s="182"/>
      <c r="CU50" s="182"/>
      <c r="CV50" s="182"/>
      <c r="CW50" s="182"/>
      <c r="CX50" s="182"/>
    </row>
    <row r="51" spans="1:116" s="186" customFormat="1" ht="14.25" customHeight="1" thickBot="1">
      <c r="A51" s="178"/>
      <c r="B51" s="192"/>
      <c r="C51" s="193" t="s">
        <v>209</v>
      </c>
      <c r="D51" s="193"/>
      <c r="E51" s="182"/>
      <c r="F51" s="182"/>
      <c r="G51" s="182"/>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8"/>
      <c r="AV51" s="187"/>
      <c r="AW51" s="189"/>
      <c r="AX51" s="189"/>
      <c r="AY51" s="189"/>
      <c r="AZ51" s="189"/>
      <c r="BA51" s="189"/>
      <c r="BB51" s="189"/>
      <c r="BC51" s="189"/>
      <c r="BD51" s="189"/>
      <c r="BE51" s="189"/>
      <c r="BF51" s="187"/>
      <c r="BG51" s="187"/>
      <c r="BH51" s="187"/>
      <c r="BI51" s="187"/>
      <c r="BJ51" s="187"/>
      <c r="BK51" s="187"/>
      <c r="BL51" s="187"/>
      <c r="BM51" s="187"/>
      <c r="BN51" s="187"/>
      <c r="BO51" s="182"/>
      <c r="BP51" s="182"/>
      <c r="BQ51" s="182"/>
      <c r="BR51" s="182"/>
      <c r="BS51" s="182"/>
      <c r="BT51" s="182"/>
      <c r="BU51" s="182"/>
      <c r="BV51" s="182"/>
      <c r="BW51" s="182"/>
      <c r="BX51" s="182"/>
      <c r="BY51" s="182"/>
      <c r="BZ51" s="182"/>
      <c r="CA51" s="182"/>
      <c r="CB51" s="182"/>
      <c r="CC51" s="182"/>
      <c r="CD51" s="182"/>
      <c r="CE51" s="182"/>
      <c r="CF51" s="182"/>
      <c r="CG51" s="182"/>
      <c r="CH51" s="182"/>
      <c r="CI51" s="182"/>
      <c r="CJ51" s="182"/>
      <c r="CK51" s="182"/>
      <c r="CL51" s="182"/>
      <c r="CM51" s="182"/>
      <c r="CN51" s="182"/>
      <c r="CO51" s="182"/>
      <c r="CP51" s="182"/>
      <c r="CQ51" s="182"/>
      <c r="CR51" s="182"/>
      <c r="CS51" s="182"/>
      <c r="CT51" s="182"/>
      <c r="CU51" s="182"/>
      <c r="CV51" s="182"/>
      <c r="CW51" s="182"/>
      <c r="CX51" s="182"/>
      <c r="CY51" s="182"/>
      <c r="CZ51" s="182"/>
      <c r="DA51" s="182"/>
      <c r="DB51" s="182"/>
      <c r="DC51" s="182"/>
    </row>
    <row r="52" spans="1:116" s="4" customFormat="1" ht="14.25" customHeight="1">
      <c r="A52" s="7"/>
      <c r="B52" s="377" t="s">
        <v>249</v>
      </c>
      <c r="C52" s="378"/>
      <c r="D52" s="378"/>
      <c r="E52" s="378"/>
      <c r="F52" s="378"/>
      <c r="G52" s="378"/>
      <c r="H52" s="27"/>
      <c r="I52" s="57" t="s">
        <v>250</v>
      </c>
      <c r="J52" s="58"/>
      <c r="K52" s="58"/>
      <c r="L52" s="58"/>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67"/>
      <c r="AX52" s="567"/>
      <c r="AY52" s="567"/>
      <c r="AZ52" s="567"/>
      <c r="BA52" s="567"/>
      <c r="BB52" s="567"/>
      <c r="BC52" s="567"/>
      <c r="BD52" s="567"/>
      <c r="BE52" s="567"/>
      <c r="BF52" s="567"/>
      <c r="BG52" s="60"/>
      <c r="BH52" s="60"/>
      <c r="BI52" s="60"/>
      <c r="BJ52" s="60"/>
      <c r="BK52" s="60"/>
      <c r="BL52" s="60"/>
      <c r="BM52" s="60"/>
      <c r="BN52" s="60"/>
      <c r="BO52" s="60"/>
      <c r="BP52" s="492" t="s">
        <v>170</v>
      </c>
      <c r="BQ52" s="494"/>
      <c r="BR52" s="528" t="s">
        <v>186</v>
      </c>
      <c r="BS52" s="492" t="s">
        <v>174</v>
      </c>
      <c r="BT52" s="493"/>
      <c r="BU52" s="493"/>
      <c r="BV52" s="493"/>
      <c r="BW52" s="493"/>
      <c r="BX52" s="493"/>
      <c r="BY52" s="493"/>
      <c r="BZ52" s="493"/>
      <c r="CA52" s="493"/>
      <c r="CB52" s="494"/>
      <c r="CC52" s="492" t="s">
        <v>194</v>
      </c>
      <c r="CD52" s="558"/>
      <c r="CE52" s="559"/>
      <c r="CF52" s="525" t="s">
        <v>151</v>
      </c>
      <c r="CG52" s="7"/>
      <c r="CH52" s="7"/>
      <c r="CI52" s="7"/>
      <c r="CJ52" s="7"/>
      <c r="CK52" s="7"/>
      <c r="CL52" s="7"/>
      <c r="CM52" s="7"/>
      <c r="CN52" s="7"/>
      <c r="CO52" s="7"/>
      <c r="CP52" s="7"/>
      <c r="CQ52" s="7"/>
      <c r="CR52" s="7"/>
      <c r="CS52" s="7"/>
      <c r="CT52" s="7"/>
      <c r="CU52" s="7"/>
      <c r="CV52" s="7"/>
      <c r="CW52" s="7"/>
      <c r="CX52" s="7"/>
      <c r="CY52" s="7"/>
      <c r="CZ52" s="7"/>
      <c r="DA52" s="7"/>
    </row>
    <row r="53" spans="1:116" s="4" customFormat="1" ht="14.65" customHeight="1">
      <c r="A53" s="7"/>
      <c r="B53" s="433" t="s">
        <v>7</v>
      </c>
      <c r="C53" s="434"/>
      <c r="D53" s="434"/>
      <c r="E53" s="434"/>
      <c r="F53" s="434"/>
      <c r="G53" s="434"/>
      <c r="H53" s="14" t="s">
        <v>17</v>
      </c>
      <c r="I53" s="538" t="s">
        <v>169</v>
      </c>
      <c r="J53" s="539"/>
      <c r="K53" s="341"/>
      <c r="L53" s="347"/>
      <c r="M53" s="342"/>
      <c r="N53" s="342"/>
      <c r="O53" s="342"/>
      <c r="P53" s="342"/>
      <c r="Q53" s="342"/>
      <c r="R53" s="342"/>
      <c r="S53" s="342"/>
      <c r="T53" s="342"/>
      <c r="U53" s="342"/>
      <c r="V53" s="343"/>
      <c r="W53" s="343"/>
      <c r="X53" s="343"/>
      <c r="Y53" s="343"/>
      <c r="Z53" s="343"/>
      <c r="AA53" s="343"/>
      <c r="AB53" s="343"/>
      <c r="AC53" s="343"/>
      <c r="AD53" s="343"/>
      <c r="AE53" s="343"/>
      <c r="AF53" s="343"/>
      <c r="AG53" s="343"/>
      <c r="AH53" s="343"/>
      <c r="AI53" s="343"/>
      <c r="AJ53" s="343"/>
      <c r="AK53" s="343"/>
      <c r="AL53" s="343"/>
      <c r="AM53" s="343"/>
      <c r="AN53" s="343"/>
      <c r="AO53" s="343"/>
      <c r="AP53" s="343"/>
      <c r="AQ53" s="343"/>
      <c r="AR53" s="343"/>
      <c r="AS53" s="343"/>
      <c r="AT53" s="343"/>
      <c r="AU53" s="344"/>
      <c r="AV53" s="345"/>
      <c r="AW53" s="61"/>
      <c r="AX53" s="61"/>
      <c r="AY53" s="61"/>
      <c r="AZ53" s="61"/>
      <c r="BA53" s="61"/>
      <c r="BB53" s="61"/>
      <c r="BC53" s="61"/>
      <c r="BD53" s="61"/>
      <c r="BE53" s="61"/>
      <c r="BF53" s="61"/>
      <c r="BG53" s="63"/>
      <c r="BH53" s="63"/>
      <c r="BI53" s="63"/>
      <c r="BJ53" s="63"/>
      <c r="BK53" s="63"/>
      <c r="BL53" s="63"/>
      <c r="BM53" s="63"/>
      <c r="BN53" s="63"/>
      <c r="BO53" s="64"/>
      <c r="BP53" s="512"/>
      <c r="BQ53" s="568"/>
      <c r="BR53" s="529"/>
      <c r="BS53" s="495"/>
      <c r="BT53" s="496"/>
      <c r="BU53" s="496"/>
      <c r="BV53" s="496"/>
      <c r="BW53" s="496"/>
      <c r="BX53" s="496"/>
      <c r="BY53" s="496"/>
      <c r="BZ53" s="496"/>
      <c r="CA53" s="496"/>
      <c r="CB53" s="497"/>
      <c r="CC53" s="560"/>
      <c r="CD53" s="562"/>
      <c r="CE53" s="563"/>
      <c r="CF53" s="526"/>
      <c r="CG53" s="7"/>
      <c r="CH53" s="7"/>
      <c r="CI53" s="7"/>
      <c r="CJ53" s="7"/>
      <c r="CK53" s="7"/>
      <c r="CL53" s="7"/>
      <c r="CM53" s="7"/>
      <c r="CN53" s="7"/>
      <c r="CO53" s="7"/>
      <c r="CP53" s="7"/>
      <c r="CQ53" s="7"/>
      <c r="CR53" s="7"/>
      <c r="CS53" s="7"/>
      <c r="CT53" s="7"/>
      <c r="CU53" s="7"/>
      <c r="CV53" s="7"/>
      <c r="CW53" s="7"/>
      <c r="CX53" s="7"/>
      <c r="CY53" s="7"/>
      <c r="CZ53" s="7"/>
      <c r="DA53" s="7"/>
    </row>
    <row r="54" spans="1:116" s="4" customFormat="1" ht="14.65" customHeight="1">
      <c r="A54" s="7"/>
      <c r="B54" s="437" t="s">
        <v>16</v>
      </c>
      <c r="C54" s="394" t="s">
        <v>6</v>
      </c>
      <c r="D54" s="411" t="s">
        <v>1</v>
      </c>
      <c r="E54" s="394" t="s">
        <v>152</v>
      </c>
      <c r="F54" s="410" t="s">
        <v>251</v>
      </c>
      <c r="G54" s="544" t="s">
        <v>24</v>
      </c>
      <c r="H54" s="444" t="s">
        <v>18</v>
      </c>
      <c r="I54" s="66">
        <v>1</v>
      </c>
      <c r="J54" s="62">
        <v>2</v>
      </c>
      <c r="K54" s="67">
        <v>3</v>
      </c>
      <c r="L54" s="67">
        <v>4</v>
      </c>
      <c r="M54" s="67">
        <v>5</v>
      </c>
      <c r="N54" s="67">
        <v>6</v>
      </c>
      <c r="O54" s="67">
        <v>7</v>
      </c>
      <c r="P54" s="67">
        <v>8</v>
      </c>
      <c r="Q54" s="67">
        <v>9</v>
      </c>
      <c r="R54" s="67">
        <v>10</v>
      </c>
      <c r="S54" s="67">
        <v>11</v>
      </c>
      <c r="T54" s="67">
        <v>12</v>
      </c>
      <c r="U54" s="67">
        <v>13</v>
      </c>
      <c r="V54" s="67">
        <v>14</v>
      </c>
      <c r="W54" s="67">
        <v>15</v>
      </c>
      <c r="X54" s="67">
        <v>16</v>
      </c>
      <c r="Y54" s="67">
        <v>17</v>
      </c>
      <c r="Z54" s="67">
        <v>18</v>
      </c>
      <c r="AA54" s="67">
        <v>19</v>
      </c>
      <c r="AB54" s="67">
        <v>20</v>
      </c>
      <c r="AC54" s="67">
        <v>21</v>
      </c>
      <c r="AD54" s="67">
        <v>22</v>
      </c>
      <c r="AE54" s="67">
        <v>23</v>
      </c>
      <c r="AF54" s="67">
        <v>24</v>
      </c>
      <c r="AG54" s="67">
        <v>25</v>
      </c>
      <c r="AH54" s="67">
        <v>26</v>
      </c>
      <c r="AI54" s="67">
        <v>27</v>
      </c>
      <c r="AJ54" s="67">
        <v>28</v>
      </c>
      <c r="AK54" s="67">
        <v>29</v>
      </c>
      <c r="AL54" s="67">
        <v>30</v>
      </c>
      <c r="AM54" s="67">
        <v>31</v>
      </c>
      <c r="AN54" s="67">
        <v>32</v>
      </c>
      <c r="AO54" s="67">
        <v>33</v>
      </c>
      <c r="AP54" s="67">
        <v>34</v>
      </c>
      <c r="AQ54" s="67">
        <v>35</v>
      </c>
      <c r="AR54" s="67">
        <v>36</v>
      </c>
      <c r="AS54" s="67">
        <v>27</v>
      </c>
      <c r="AT54" s="67">
        <v>38</v>
      </c>
      <c r="AU54" s="67">
        <v>39</v>
      </c>
      <c r="AV54" s="62">
        <v>40</v>
      </c>
      <c r="AW54" s="67">
        <v>41</v>
      </c>
      <c r="AX54" s="67">
        <v>42</v>
      </c>
      <c r="AY54" s="67">
        <v>43</v>
      </c>
      <c r="AZ54" s="67">
        <v>44</v>
      </c>
      <c r="BA54" s="67">
        <v>45</v>
      </c>
      <c r="BB54" s="67">
        <v>46</v>
      </c>
      <c r="BC54" s="67">
        <v>47</v>
      </c>
      <c r="BD54" s="67">
        <v>48</v>
      </c>
      <c r="BE54" s="67">
        <v>49</v>
      </c>
      <c r="BF54" s="67">
        <v>50</v>
      </c>
      <c r="BG54" s="67">
        <v>51</v>
      </c>
      <c r="BH54" s="67">
        <v>52</v>
      </c>
      <c r="BI54" s="67">
        <v>53</v>
      </c>
      <c r="BJ54" s="67">
        <v>54</v>
      </c>
      <c r="BK54" s="67">
        <v>55</v>
      </c>
      <c r="BL54" s="67">
        <v>56</v>
      </c>
      <c r="BM54" s="67">
        <v>57</v>
      </c>
      <c r="BN54" s="67">
        <v>58</v>
      </c>
      <c r="BO54" s="62">
        <v>59</v>
      </c>
      <c r="BP54" s="501" t="s">
        <v>149</v>
      </c>
      <c r="BQ54" s="504" t="s">
        <v>150</v>
      </c>
      <c r="BR54" s="529"/>
      <c r="BS54" s="495"/>
      <c r="BT54" s="496"/>
      <c r="BU54" s="496"/>
      <c r="BV54" s="496"/>
      <c r="BW54" s="496"/>
      <c r="BX54" s="496"/>
      <c r="BY54" s="496"/>
      <c r="BZ54" s="496"/>
      <c r="CA54" s="496"/>
      <c r="CB54" s="497"/>
      <c r="CC54" s="560"/>
      <c r="CD54" s="562"/>
      <c r="CE54" s="563"/>
      <c r="CF54" s="526"/>
      <c r="CG54" s="7"/>
      <c r="CH54" s="7"/>
      <c r="CI54" s="7"/>
      <c r="CJ54" s="7"/>
      <c r="CK54" s="7"/>
      <c r="CL54" s="7"/>
      <c r="CM54" s="7"/>
      <c r="CN54" s="7"/>
      <c r="CO54" s="7"/>
      <c r="CP54" s="7"/>
      <c r="CQ54" s="7"/>
      <c r="CR54" s="7"/>
      <c r="CS54" s="7"/>
      <c r="CT54" s="7"/>
      <c r="CU54" s="7"/>
      <c r="CV54" s="7"/>
      <c r="CW54" s="7"/>
      <c r="CX54" s="7"/>
      <c r="CY54" s="7"/>
      <c r="CZ54" s="7"/>
      <c r="DA54" s="7"/>
    </row>
    <row r="55" spans="1:116" s="4" customFormat="1" ht="56.25" customHeight="1">
      <c r="A55" s="7"/>
      <c r="B55" s="438"/>
      <c r="C55" s="396"/>
      <c r="D55" s="411"/>
      <c r="E55" s="445"/>
      <c r="F55" s="411"/>
      <c r="G55" s="476"/>
      <c r="H55" s="445"/>
      <c r="I55" s="549" t="s">
        <v>97</v>
      </c>
      <c r="J55" s="541" t="s">
        <v>80</v>
      </c>
      <c r="K55" s="521" t="s">
        <v>81</v>
      </c>
      <c r="L55" s="514" t="s">
        <v>98</v>
      </c>
      <c r="M55" s="514" t="s">
        <v>211</v>
      </c>
      <c r="N55" s="514" t="s">
        <v>212</v>
      </c>
      <c r="O55" s="514" t="s">
        <v>101</v>
      </c>
      <c r="P55" s="514" t="s">
        <v>213</v>
      </c>
      <c r="Q55" s="514" t="s">
        <v>214</v>
      </c>
      <c r="R55" s="514" t="s">
        <v>215</v>
      </c>
      <c r="S55" s="551" t="s">
        <v>216</v>
      </c>
      <c r="T55" s="514" t="s">
        <v>102</v>
      </c>
      <c r="U55" s="514" t="s">
        <v>217</v>
      </c>
      <c r="V55" s="514" t="s">
        <v>218</v>
      </c>
      <c r="W55" s="514" t="s">
        <v>219</v>
      </c>
      <c r="X55" s="514" t="s">
        <v>103</v>
      </c>
      <c r="Y55" s="514" t="s">
        <v>220</v>
      </c>
      <c r="Z55" s="514" t="s">
        <v>221</v>
      </c>
      <c r="AA55" s="514" t="s">
        <v>222</v>
      </c>
      <c r="AB55" s="514" t="s">
        <v>223</v>
      </c>
      <c r="AC55" s="514" t="s">
        <v>224</v>
      </c>
      <c r="AD55" s="514" t="s">
        <v>225</v>
      </c>
      <c r="AE55" s="514" t="s">
        <v>226</v>
      </c>
      <c r="AF55" s="514" t="s">
        <v>227</v>
      </c>
      <c r="AG55" s="514" t="s">
        <v>228</v>
      </c>
      <c r="AH55" s="516" t="s">
        <v>199</v>
      </c>
      <c r="AI55" s="516" t="s">
        <v>198</v>
      </c>
      <c r="AJ55" s="516" t="s">
        <v>197</v>
      </c>
      <c r="AK55" s="551" t="s">
        <v>104</v>
      </c>
      <c r="AL55" s="551" t="s">
        <v>107</v>
      </c>
      <c r="AM55" s="551" t="s">
        <v>106</v>
      </c>
      <c r="AN55" s="551" t="s">
        <v>105</v>
      </c>
      <c r="AO55" s="551" t="s">
        <v>108</v>
      </c>
      <c r="AP55" s="551" t="s">
        <v>109</v>
      </c>
      <c r="AQ55" s="551" t="s">
        <v>110</v>
      </c>
      <c r="AR55" s="487" t="s">
        <v>111</v>
      </c>
      <c r="AS55" s="554" t="s">
        <v>112</v>
      </c>
      <c r="AT55" s="521" t="s">
        <v>232</v>
      </c>
      <c r="AU55" s="523" t="s">
        <v>114</v>
      </c>
      <c r="AV55" s="487" t="s">
        <v>113</v>
      </c>
      <c r="AW55" s="487" t="s">
        <v>115</v>
      </c>
      <c r="AX55" s="551" t="s">
        <v>35</v>
      </c>
      <c r="AY55" s="551" t="s">
        <v>116</v>
      </c>
      <c r="AZ55" s="516" t="s">
        <v>117</v>
      </c>
      <c r="BA55" s="516" t="s">
        <v>118</v>
      </c>
      <c r="BB55" s="516" t="s">
        <v>229</v>
      </c>
      <c r="BC55" s="516" t="s">
        <v>230</v>
      </c>
      <c r="BD55" s="487" t="s">
        <v>119</v>
      </c>
      <c r="BE55" s="516" t="s">
        <v>120</v>
      </c>
      <c r="BF55" s="487" t="s">
        <v>121</v>
      </c>
      <c r="BG55" s="551" t="s">
        <v>122</v>
      </c>
      <c r="BH55" s="487" t="s">
        <v>123</v>
      </c>
      <c r="BI55" s="487" t="s">
        <v>124</v>
      </c>
      <c r="BJ55" s="487" t="s">
        <v>125</v>
      </c>
      <c r="BK55" s="487" t="s">
        <v>126</v>
      </c>
      <c r="BL55" s="487" t="s">
        <v>196</v>
      </c>
      <c r="BM55" s="487" t="s">
        <v>231</v>
      </c>
      <c r="BN55" s="510" t="s">
        <v>128</v>
      </c>
      <c r="BO55" s="510" t="s">
        <v>127</v>
      </c>
      <c r="BP55" s="502"/>
      <c r="BQ55" s="505"/>
      <c r="BR55" s="529"/>
      <c r="BS55" s="495"/>
      <c r="BT55" s="496"/>
      <c r="BU55" s="496"/>
      <c r="BV55" s="496"/>
      <c r="BW55" s="496"/>
      <c r="BX55" s="496"/>
      <c r="BY55" s="496"/>
      <c r="BZ55" s="496"/>
      <c r="CA55" s="496"/>
      <c r="CB55" s="497"/>
      <c r="CC55" s="560"/>
      <c r="CD55" s="562"/>
      <c r="CE55" s="563"/>
      <c r="CF55" s="526"/>
      <c r="CG55" s="7"/>
      <c r="CH55" s="7"/>
      <c r="CI55" s="7"/>
      <c r="CJ55" s="7"/>
      <c r="CK55" s="7"/>
      <c r="CL55" s="7"/>
      <c r="CM55" s="7"/>
      <c r="CN55" s="7"/>
      <c r="CO55" s="7"/>
      <c r="CP55" s="7"/>
      <c r="CQ55" s="7"/>
      <c r="CR55" s="7"/>
      <c r="CS55" s="7"/>
      <c r="CT55" s="7"/>
      <c r="CU55" s="7"/>
      <c r="CV55" s="7"/>
      <c r="CW55" s="7"/>
      <c r="CX55" s="7"/>
      <c r="CY55" s="7"/>
      <c r="CZ55" s="7"/>
      <c r="DA55" s="7"/>
    </row>
    <row r="56" spans="1:116" s="4" customFormat="1" ht="35.25" customHeight="1" thickBot="1">
      <c r="A56" s="7"/>
      <c r="B56" s="439"/>
      <c r="C56" s="440"/>
      <c r="D56" s="412"/>
      <c r="E56" s="391"/>
      <c r="F56" s="412"/>
      <c r="G56" s="545"/>
      <c r="H56" s="391"/>
      <c r="I56" s="550"/>
      <c r="J56" s="542"/>
      <c r="K56" s="543"/>
      <c r="L56" s="515"/>
      <c r="M56" s="515"/>
      <c r="N56" s="515"/>
      <c r="O56" s="515"/>
      <c r="P56" s="540"/>
      <c r="Q56" s="515"/>
      <c r="R56" s="515"/>
      <c r="S56" s="552"/>
      <c r="T56" s="515"/>
      <c r="U56" s="515"/>
      <c r="V56" s="515"/>
      <c r="W56" s="515"/>
      <c r="X56" s="515"/>
      <c r="Y56" s="515"/>
      <c r="Z56" s="515"/>
      <c r="AA56" s="515"/>
      <c r="AB56" s="515"/>
      <c r="AC56" s="515"/>
      <c r="AD56" s="515"/>
      <c r="AE56" s="515"/>
      <c r="AF56" s="515"/>
      <c r="AG56" s="515"/>
      <c r="AH56" s="517"/>
      <c r="AI56" s="517"/>
      <c r="AJ56" s="517"/>
      <c r="AK56" s="553"/>
      <c r="AL56" s="553"/>
      <c r="AM56" s="553"/>
      <c r="AN56" s="553"/>
      <c r="AO56" s="553"/>
      <c r="AP56" s="553"/>
      <c r="AQ56" s="553"/>
      <c r="AR56" s="488"/>
      <c r="AS56" s="555"/>
      <c r="AT56" s="522"/>
      <c r="AU56" s="524"/>
      <c r="AV56" s="488"/>
      <c r="AW56" s="488"/>
      <c r="AX56" s="553"/>
      <c r="AY56" s="553"/>
      <c r="AZ56" s="517"/>
      <c r="BA56" s="517"/>
      <c r="BB56" s="517"/>
      <c r="BC56" s="517"/>
      <c r="BD56" s="488"/>
      <c r="BE56" s="517"/>
      <c r="BF56" s="517"/>
      <c r="BG56" s="553"/>
      <c r="BH56" s="488"/>
      <c r="BI56" s="488"/>
      <c r="BJ56" s="488"/>
      <c r="BK56" s="488"/>
      <c r="BL56" s="517"/>
      <c r="BM56" s="517"/>
      <c r="BN56" s="511"/>
      <c r="BO56" s="511"/>
      <c r="BP56" s="503"/>
      <c r="BQ56" s="506"/>
      <c r="BR56" s="530"/>
      <c r="BS56" s="498"/>
      <c r="BT56" s="499"/>
      <c r="BU56" s="499"/>
      <c r="BV56" s="499"/>
      <c r="BW56" s="499"/>
      <c r="BX56" s="499"/>
      <c r="BY56" s="499"/>
      <c r="BZ56" s="499"/>
      <c r="CA56" s="499"/>
      <c r="CB56" s="500"/>
      <c r="CC56" s="564"/>
      <c r="CD56" s="565"/>
      <c r="CE56" s="566"/>
      <c r="CF56" s="527"/>
      <c r="CG56" s="7"/>
      <c r="CH56" s="7"/>
      <c r="CI56" s="7"/>
      <c r="CJ56" s="7"/>
      <c r="CK56" s="7"/>
      <c r="CL56" s="7"/>
      <c r="CM56" s="7"/>
      <c r="CN56" s="7"/>
      <c r="CO56" s="7"/>
      <c r="CP56" s="7"/>
      <c r="CQ56" s="7"/>
      <c r="CR56" s="7"/>
      <c r="CS56" s="7"/>
      <c r="CT56" s="7"/>
      <c r="CU56" s="7"/>
      <c r="CV56" s="7"/>
      <c r="CW56" s="7"/>
      <c r="CX56" s="7"/>
      <c r="CY56" s="7"/>
      <c r="CZ56" s="7"/>
      <c r="DA56" s="7"/>
    </row>
    <row r="57" spans="1:116" s="4" customFormat="1" ht="14.25" customHeight="1">
      <c r="A57" s="7"/>
      <c r="B57" s="31">
        <v>1</v>
      </c>
      <c r="C57" s="32" t="s">
        <v>71</v>
      </c>
      <c r="D57" s="32" t="s">
        <v>73</v>
      </c>
      <c r="E57" s="32" t="s">
        <v>153</v>
      </c>
      <c r="F57" s="32" t="s">
        <v>74</v>
      </c>
      <c r="G57" s="32">
        <v>1</v>
      </c>
      <c r="H57" s="32">
        <v>2</v>
      </c>
      <c r="I57" s="68">
        <v>2</v>
      </c>
      <c r="J57" s="69">
        <v>3</v>
      </c>
      <c r="K57" s="70">
        <v>6</v>
      </c>
      <c r="L57" s="71">
        <v>6</v>
      </c>
      <c r="M57" s="71">
        <v>2</v>
      </c>
      <c r="N57" s="71">
        <v>2</v>
      </c>
      <c r="O57" s="71"/>
      <c r="P57" s="71">
        <v>2</v>
      </c>
      <c r="Q57" s="71"/>
      <c r="R57" s="71"/>
      <c r="S57" s="71"/>
      <c r="T57" s="71">
        <v>4</v>
      </c>
      <c r="U57" s="69" t="s">
        <v>183</v>
      </c>
      <c r="V57" s="72">
        <v>4</v>
      </c>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3"/>
      <c r="AW57" s="74"/>
      <c r="AX57" s="75"/>
      <c r="AY57" s="75"/>
      <c r="AZ57" s="75"/>
      <c r="BA57" s="75"/>
      <c r="BB57" s="75"/>
      <c r="BC57" s="75"/>
      <c r="BD57" s="75"/>
      <c r="BE57" s="75"/>
      <c r="BF57" s="75"/>
      <c r="BG57" s="65"/>
      <c r="BH57" s="74"/>
      <c r="BI57" s="74"/>
      <c r="BJ57" s="74"/>
      <c r="BK57" s="74"/>
      <c r="BL57" s="74"/>
      <c r="BM57" s="74"/>
      <c r="BN57" s="74"/>
      <c r="BO57" s="65"/>
      <c r="BP57" s="35">
        <v>28</v>
      </c>
      <c r="BQ57" s="172">
        <v>28</v>
      </c>
      <c r="BR57" s="174">
        <v>90</v>
      </c>
      <c r="BS57" s="98"/>
      <c r="BT57" s="179"/>
      <c r="BU57" s="179"/>
      <c r="BV57" s="179"/>
      <c r="BW57" s="179"/>
      <c r="BX57" s="179"/>
      <c r="BY57" s="179"/>
      <c r="BZ57" s="99"/>
      <c r="CA57" s="170"/>
      <c r="CB57" s="100"/>
      <c r="CC57" s="98" t="s">
        <v>136</v>
      </c>
      <c r="CD57" s="99" t="s">
        <v>137</v>
      </c>
      <c r="CE57" s="100"/>
      <c r="CF57" s="196"/>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row>
    <row r="58" spans="1:116" s="4" customFormat="1" ht="13.9" customHeight="1">
      <c r="A58" s="7"/>
      <c r="B58" s="30"/>
      <c r="C58" s="6"/>
      <c r="D58" s="6" t="s">
        <v>133</v>
      </c>
      <c r="E58" s="6" t="s">
        <v>153</v>
      </c>
      <c r="F58" s="6" t="s">
        <v>75</v>
      </c>
      <c r="G58" s="6">
        <v>4</v>
      </c>
      <c r="H58" s="6">
        <v>2</v>
      </c>
      <c r="I58" s="76">
        <v>2</v>
      </c>
      <c r="J58" s="77">
        <v>3</v>
      </c>
      <c r="K58" s="78">
        <v>5</v>
      </c>
      <c r="L58" s="53">
        <v>5</v>
      </c>
      <c r="M58" s="53"/>
      <c r="N58" s="53">
        <v>2</v>
      </c>
      <c r="O58" s="53"/>
      <c r="P58" s="53"/>
      <c r="Q58" s="53"/>
      <c r="R58" s="53"/>
      <c r="S58" s="53"/>
      <c r="T58" s="53"/>
      <c r="U58" s="77"/>
      <c r="V58" s="79"/>
      <c r="W58" s="53"/>
      <c r="X58" s="53"/>
      <c r="Y58" s="53"/>
      <c r="Z58" s="53"/>
      <c r="AA58" s="53" t="s">
        <v>185</v>
      </c>
      <c r="AB58" s="53">
        <v>4</v>
      </c>
      <c r="AC58" s="53">
        <v>3</v>
      </c>
      <c r="AD58" s="53">
        <v>3</v>
      </c>
      <c r="AE58" s="53"/>
      <c r="AF58" s="53" t="s">
        <v>182</v>
      </c>
      <c r="AG58" s="53"/>
      <c r="AH58" s="53"/>
      <c r="AI58" s="53"/>
      <c r="AJ58" s="53"/>
      <c r="AK58" s="53"/>
      <c r="AL58" s="53"/>
      <c r="AM58" s="53"/>
      <c r="AN58" s="53"/>
      <c r="AO58" s="53"/>
      <c r="AP58" s="53"/>
      <c r="AQ58" s="53"/>
      <c r="AR58" s="53"/>
      <c r="AS58" s="53"/>
      <c r="AT58" s="53"/>
      <c r="AU58" s="53"/>
      <c r="AV58" s="80"/>
      <c r="AW58" s="81"/>
      <c r="AX58" s="82"/>
      <c r="AY58" s="82"/>
      <c r="AZ58" s="82"/>
      <c r="BA58" s="82"/>
      <c r="BB58" s="82"/>
      <c r="BC58" s="82"/>
      <c r="BD58" s="82"/>
      <c r="BE58" s="82"/>
      <c r="BF58" s="82"/>
      <c r="BG58" s="83"/>
      <c r="BH58" s="81"/>
      <c r="BI58" s="81"/>
      <c r="BJ58" s="81"/>
      <c r="BK58" s="81"/>
      <c r="BL58" s="81"/>
      <c r="BM58" s="81"/>
      <c r="BN58" s="81"/>
      <c r="BO58" s="83"/>
      <c r="BP58" s="26">
        <v>28</v>
      </c>
      <c r="BQ58" s="154">
        <v>28</v>
      </c>
      <c r="BR58" s="173">
        <v>90</v>
      </c>
      <c r="BS58" s="97"/>
      <c r="BT58" s="180"/>
      <c r="BU58" s="180"/>
      <c r="BV58" s="180"/>
      <c r="BW58" s="180"/>
      <c r="BX58" s="180"/>
      <c r="BY58" s="180"/>
      <c r="BZ58" s="101"/>
      <c r="CA58" s="171"/>
      <c r="CB58" s="102"/>
      <c r="CC58" s="97" t="s">
        <v>136</v>
      </c>
      <c r="CD58" s="101" t="s">
        <v>138</v>
      </c>
      <c r="CE58" s="102"/>
      <c r="CF58" s="173"/>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row>
    <row r="59" spans="1:116" s="4" customFormat="1" ht="14.65" customHeight="1">
      <c r="A59" s="7"/>
      <c r="B59" s="30">
        <v>2</v>
      </c>
      <c r="C59" s="6" t="s">
        <v>71</v>
      </c>
      <c r="D59" s="6" t="s">
        <v>76</v>
      </c>
      <c r="E59" s="6" t="s">
        <v>153</v>
      </c>
      <c r="F59" s="355" t="s">
        <v>131</v>
      </c>
      <c r="G59" s="349">
        <v>1</v>
      </c>
      <c r="H59" s="352">
        <v>2</v>
      </c>
      <c r="I59" s="76">
        <v>2</v>
      </c>
      <c r="J59" s="77">
        <v>2</v>
      </c>
      <c r="K59" s="78">
        <v>6</v>
      </c>
      <c r="L59" s="53">
        <v>4</v>
      </c>
      <c r="M59" s="53">
        <v>2</v>
      </c>
      <c r="N59" s="53">
        <v>2</v>
      </c>
      <c r="O59" s="53" t="s">
        <v>182</v>
      </c>
      <c r="P59" s="53" t="s">
        <v>181</v>
      </c>
      <c r="Q59" s="53" t="s">
        <v>181</v>
      </c>
      <c r="R59" s="53"/>
      <c r="S59" s="53" t="s">
        <v>181</v>
      </c>
      <c r="T59" s="53">
        <v>4</v>
      </c>
      <c r="U59" s="77">
        <v>6</v>
      </c>
      <c r="V59" s="79">
        <v>2</v>
      </c>
      <c r="W59" s="53">
        <v>2</v>
      </c>
      <c r="X59" s="53"/>
      <c r="Y59" s="53">
        <v>2</v>
      </c>
      <c r="Z59" s="53"/>
      <c r="AA59" s="53"/>
      <c r="AB59" s="53"/>
      <c r="AC59" s="53"/>
      <c r="AD59" s="53"/>
      <c r="AE59" s="53"/>
      <c r="AF59" s="53"/>
      <c r="AG59" s="53"/>
      <c r="AH59" s="53"/>
      <c r="AI59" s="53"/>
      <c r="AJ59" s="53"/>
      <c r="AK59" s="53"/>
      <c r="AL59" s="53"/>
      <c r="AM59" s="53"/>
      <c r="AN59" s="53"/>
      <c r="AO59" s="53"/>
      <c r="AP59" s="53"/>
      <c r="AQ59" s="53"/>
      <c r="AR59" s="53"/>
      <c r="AS59" s="53"/>
      <c r="AT59" s="53"/>
      <c r="AU59" s="53"/>
      <c r="AV59" s="80"/>
      <c r="AW59" s="81"/>
      <c r="AX59" s="82"/>
      <c r="AY59" s="82"/>
      <c r="AZ59" s="82"/>
      <c r="BA59" s="82"/>
      <c r="BB59" s="82"/>
      <c r="BC59" s="82"/>
      <c r="BD59" s="82"/>
      <c r="BE59" s="82"/>
      <c r="BF59" s="82"/>
      <c r="BG59" s="83"/>
      <c r="BH59" s="81"/>
      <c r="BI59" s="81"/>
      <c r="BJ59" s="81"/>
      <c r="BK59" s="81"/>
      <c r="BL59" s="81"/>
      <c r="BM59" s="81"/>
      <c r="BN59" s="81"/>
      <c r="BO59" s="83"/>
      <c r="BP59" s="26">
        <v>25</v>
      </c>
      <c r="BQ59" s="154">
        <v>30</v>
      </c>
      <c r="BR59" s="173">
        <v>90</v>
      </c>
      <c r="BS59" s="97"/>
      <c r="BT59" s="180"/>
      <c r="BU59" s="180"/>
      <c r="BV59" s="180"/>
      <c r="BW59" s="180"/>
      <c r="BX59" s="180"/>
      <c r="BY59" s="180"/>
      <c r="BZ59" s="101"/>
      <c r="CA59" s="171"/>
      <c r="CB59" s="102"/>
      <c r="CC59" s="97"/>
      <c r="CD59" s="101"/>
      <c r="CE59" s="102"/>
      <c r="CF59" s="173" t="s">
        <v>168</v>
      </c>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row>
    <row r="60" spans="1:116" s="4" customFormat="1" ht="14.65" customHeight="1">
      <c r="A60" s="7"/>
      <c r="B60" s="30"/>
      <c r="C60" s="6"/>
      <c r="D60" s="6" t="s">
        <v>134</v>
      </c>
      <c r="E60" s="6" t="s">
        <v>153</v>
      </c>
      <c r="F60" s="355" t="s">
        <v>130</v>
      </c>
      <c r="G60" s="350"/>
      <c r="H60" s="354"/>
      <c r="I60" s="76">
        <v>2</v>
      </c>
      <c r="J60" s="77">
        <v>2</v>
      </c>
      <c r="K60" s="78">
        <v>6</v>
      </c>
      <c r="L60" s="53">
        <v>4</v>
      </c>
      <c r="M60" s="53">
        <v>2</v>
      </c>
      <c r="N60" s="53">
        <v>2</v>
      </c>
      <c r="O60" s="53" t="s">
        <v>181</v>
      </c>
      <c r="P60" s="53" t="s">
        <v>181</v>
      </c>
      <c r="Q60" s="53" t="s">
        <v>181</v>
      </c>
      <c r="R60" s="53"/>
      <c r="S60" s="53" t="s">
        <v>181</v>
      </c>
      <c r="T60" s="53"/>
      <c r="U60" s="77"/>
      <c r="V60" s="79"/>
      <c r="W60" s="53"/>
      <c r="X60" s="53"/>
      <c r="Y60" s="53"/>
      <c r="Z60" s="53"/>
      <c r="AA60" s="53">
        <v>6</v>
      </c>
      <c r="AB60" s="53">
        <v>4</v>
      </c>
      <c r="AC60" s="53">
        <v>2</v>
      </c>
      <c r="AD60" s="53">
        <v>2</v>
      </c>
      <c r="AE60" s="53"/>
      <c r="AF60" s="53"/>
      <c r="AG60" s="53"/>
      <c r="AH60" s="53">
        <v>2</v>
      </c>
      <c r="AI60" s="53"/>
      <c r="AJ60" s="53"/>
      <c r="AK60" s="53"/>
      <c r="AL60" s="53"/>
      <c r="AM60" s="53"/>
      <c r="AN60" s="53"/>
      <c r="AO60" s="53"/>
      <c r="AP60" s="53"/>
      <c r="AQ60" s="53"/>
      <c r="AR60" s="53"/>
      <c r="AS60" s="53"/>
      <c r="AT60" s="53"/>
      <c r="AU60" s="53"/>
      <c r="AV60" s="80"/>
      <c r="AW60" s="81"/>
      <c r="AX60" s="82"/>
      <c r="AY60" s="82"/>
      <c r="AZ60" s="82"/>
      <c r="BA60" s="82"/>
      <c r="BB60" s="82"/>
      <c r="BC60" s="82"/>
      <c r="BD60" s="82"/>
      <c r="BE60" s="82"/>
      <c r="BF60" s="82"/>
      <c r="BG60" s="83"/>
      <c r="BH60" s="81"/>
      <c r="BI60" s="81"/>
      <c r="BJ60" s="81"/>
      <c r="BK60" s="81"/>
      <c r="BL60" s="81"/>
      <c r="BM60" s="81"/>
      <c r="BN60" s="81"/>
      <c r="BO60" s="83"/>
      <c r="BP60" s="26">
        <v>25</v>
      </c>
      <c r="BQ60" s="154">
        <v>30</v>
      </c>
      <c r="BR60" s="173">
        <v>90</v>
      </c>
      <c r="BS60" s="97"/>
      <c r="BT60" s="180"/>
      <c r="BU60" s="180"/>
      <c r="BV60" s="180"/>
      <c r="BW60" s="180"/>
      <c r="BX60" s="180"/>
      <c r="BY60" s="180"/>
      <c r="BZ60" s="101"/>
      <c r="CA60" s="171"/>
      <c r="CB60" s="102"/>
      <c r="CC60" s="97"/>
      <c r="CD60" s="101"/>
      <c r="CE60" s="102"/>
      <c r="CF60" s="173" t="s">
        <v>168</v>
      </c>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row>
    <row r="61" spans="1:116" s="4" customFormat="1" ht="14.65" customHeight="1">
      <c r="A61" s="7"/>
      <c r="B61" s="30"/>
      <c r="C61" s="6"/>
      <c r="D61" s="6" t="s">
        <v>135</v>
      </c>
      <c r="E61" s="6" t="s">
        <v>153</v>
      </c>
      <c r="F61" s="355" t="s">
        <v>139</v>
      </c>
      <c r="G61" s="351"/>
      <c r="H61" s="353"/>
      <c r="I61" s="76">
        <v>2</v>
      </c>
      <c r="J61" s="77">
        <v>2</v>
      </c>
      <c r="K61" s="78">
        <v>4</v>
      </c>
      <c r="L61" s="53">
        <v>4</v>
      </c>
      <c r="M61" s="53">
        <v>2</v>
      </c>
      <c r="N61" s="53">
        <v>2</v>
      </c>
      <c r="O61" s="53"/>
      <c r="P61" s="53"/>
      <c r="Q61" s="53"/>
      <c r="R61" s="53"/>
      <c r="S61" s="53"/>
      <c r="T61" s="53">
        <v>4</v>
      </c>
      <c r="U61" s="77">
        <v>4</v>
      </c>
      <c r="V61" s="79"/>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80"/>
      <c r="AW61" s="81"/>
      <c r="AX61" s="82"/>
      <c r="AY61" s="82"/>
      <c r="AZ61" s="82"/>
      <c r="BA61" s="82"/>
      <c r="BB61" s="82"/>
      <c r="BC61" s="82"/>
      <c r="BD61" s="82"/>
      <c r="BE61" s="82"/>
      <c r="BF61" s="82"/>
      <c r="BG61" s="83"/>
      <c r="BH61" s="81"/>
      <c r="BI61" s="81"/>
      <c r="BJ61" s="81"/>
      <c r="BK61" s="81"/>
      <c r="BL61" s="81"/>
      <c r="BM61" s="81"/>
      <c r="BN61" s="81"/>
      <c r="BO61" s="83"/>
      <c r="BP61" s="26">
        <v>25</v>
      </c>
      <c r="BQ61" s="154">
        <v>30</v>
      </c>
      <c r="BR61" s="173">
        <v>90</v>
      </c>
      <c r="BS61" s="97"/>
      <c r="BT61" s="180"/>
      <c r="BU61" s="180"/>
      <c r="BV61" s="180"/>
      <c r="BW61" s="180"/>
      <c r="BX61" s="180"/>
      <c r="BY61" s="180"/>
      <c r="BZ61" s="101"/>
      <c r="CA61" s="171"/>
      <c r="CB61" s="102"/>
      <c r="CC61" s="97" t="s">
        <v>136</v>
      </c>
      <c r="CD61" s="101" t="s">
        <v>137</v>
      </c>
      <c r="CE61" s="102" t="s">
        <v>140</v>
      </c>
      <c r="CF61" s="173" t="s">
        <v>168</v>
      </c>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row>
    <row r="62" spans="1:116" s="4" customFormat="1" ht="14.65" customHeight="1">
      <c r="A62" s="7"/>
      <c r="B62" s="30"/>
      <c r="C62" s="6"/>
      <c r="D62" s="6"/>
      <c r="E62" s="6"/>
      <c r="F62" s="6"/>
      <c r="G62" s="6"/>
      <c r="H62" s="6"/>
      <c r="I62" s="76"/>
      <c r="J62" s="77"/>
      <c r="K62" s="78"/>
      <c r="L62" s="53"/>
      <c r="M62" s="53"/>
      <c r="N62" s="53"/>
      <c r="O62" s="53"/>
      <c r="P62" s="53"/>
      <c r="Q62" s="53"/>
      <c r="R62" s="53"/>
      <c r="S62" s="53"/>
      <c r="T62" s="53"/>
      <c r="U62" s="77"/>
      <c r="V62" s="79"/>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80"/>
      <c r="AW62" s="81"/>
      <c r="AX62" s="82"/>
      <c r="AY62" s="82"/>
      <c r="AZ62" s="82"/>
      <c r="BA62" s="82"/>
      <c r="BB62" s="82"/>
      <c r="BC62" s="82"/>
      <c r="BD62" s="82"/>
      <c r="BE62" s="82"/>
      <c r="BF62" s="82"/>
      <c r="BG62" s="83"/>
      <c r="BH62" s="81"/>
      <c r="BI62" s="81"/>
      <c r="BJ62" s="81"/>
      <c r="BK62" s="81"/>
      <c r="BL62" s="81"/>
      <c r="BM62" s="81"/>
      <c r="BN62" s="81"/>
      <c r="BO62" s="83"/>
      <c r="BP62" s="26"/>
      <c r="BQ62" s="154"/>
      <c r="BR62" s="173"/>
      <c r="BS62" s="97"/>
      <c r="BT62" s="180"/>
      <c r="BU62" s="180"/>
      <c r="BV62" s="180"/>
      <c r="BW62" s="180"/>
      <c r="BX62" s="180"/>
      <c r="BY62" s="180"/>
      <c r="BZ62" s="101"/>
      <c r="CA62" s="171"/>
      <c r="CB62" s="102"/>
      <c r="CC62" s="97"/>
      <c r="CD62" s="101"/>
      <c r="CE62" s="102"/>
      <c r="CF62" s="173"/>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row>
    <row r="63" spans="1:116" s="4" customFormat="1" ht="14.65" customHeight="1">
      <c r="A63" s="7"/>
      <c r="B63" s="30"/>
      <c r="C63" s="3"/>
      <c r="D63" s="194"/>
      <c r="E63" s="6"/>
      <c r="F63" s="6"/>
      <c r="G63" s="6"/>
      <c r="H63" s="6"/>
      <c r="I63" s="76"/>
      <c r="J63" s="77"/>
      <c r="K63" s="78"/>
      <c r="L63" s="53"/>
      <c r="M63" s="53"/>
      <c r="N63" s="53"/>
      <c r="O63" s="53"/>
      <c r="P63" s="53"/>
      <c r="Q63" s="53"/>
      <c r="R63" s="53"/>
      <c r="S63" s="53"/>
      <c r="T63" s="53"/>
      <c r="U63" s="77"/>
      <c r="V63" s="79"/>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80"/>
      <c r="AW63" s="81"/>
      <c r="AX63" s="81"/>
      <c r="AY63" s="81"/>
      <c r="AZ63" s="81"/>
      <c r="BA63" s="81"/>
      <c r="BB63" s="82"/>
      <c r="BC63" s="81"/>
      <c r="BD63" s="81"/>
      <c r="BE63" s="81"/>
      <c r="BF63" s="82"/>
      <c r="BG63" s="83"/>
      <c r="BH63" s="81"/>
      <c r="BI63" s="81"/>
      <c r="BJ63" s="81"/>
      <c r="BK63" s="81"/>
      <c r="BL63" s="81"/>
      <c r="BM63" s="81"/>
      <c r="BN63" s="81"/>
      <c r="BO63" s="83"/>
      <c r="BP63" s="26"/>
      <c r="BQ63" s="154"/>
      <c r="BR63" s="173"/>
      <c r="BS63" s="97"/>
      <c r="BT63" s="180"/>
      <c r="BU63" s="180"/>
      <c r="BV63" s="180"/>
      <c r="BW63" s="180"/>
      <c r="BX63" s="180"/>
      <c r="BY63" s="180"/>
      <c r="BZ63" s="101"/>
      <c r="CA63" s="171"/>
      <c r="CB63" s="102"/>
      <c r="CC63" s="97"/>
      <c r="CD63" s="101"/>
      <c r="CE63" s="102"/>
      <c r="CF63" s="173"/>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row>
    <row r="64" spans="1:116" s="4" customFormat="1" ht="14.65" customHeight="1">
      <c r="A64" s="7"/>
      <c r="B64" s="30"/>
      <c r="C64" s="3"/>
      <c r="D64" s="6"/>
      <c r="E64" s="6"/>
      <c r="F64" s="6"/>
      <c r="G64" s="6"/>
      <c r="H64" s="6"/>
      <c r="I64" s="76"/>
      <c r="J64" s="77"/>
      <c r="K64" s="78"/>
      <c r="L64" s="53"/>
      <c r="M64" s="53"/>
      <c r="N64" s="53"/>
      <c r="O64" s="53"/>
      <c r="P64" s="53"/>
      <c r="Q64" s="53"/>
      <c r="R64" s="53"/>
      <c r="S64" s="53"/>
      <c r="T64" s="53"/>
      <c r="U64" s="77"/>
      <c r="V64" s="79"/>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80"/>
      <c r="AW64" s="81"/>
      <c r="AX64" s="81"/>
      <c r="AY64" s="81"/>
      <c r="AZ64" s="81"/>
      <c r="BA64" s="81"/>
      <c r="BB64" s="82"/>
      <c r="BC64" s="81"/>
      <c r="BD64" s="81"/>
      <c r="BE64" s="81"/>
      <c r="BF64" s="82"/>
      <c r="BG64" s="83"/>
      <c r="BH64" s="81"/>
      <c r="BI64" s="81"/>
      <c r="BJ64" s="81"/>
      <c r="BK64" s="81"/>
      <c r="BL64" s="81"/>
      <c r="BM64" s="81"/>
      <c r="BN64" s="81"/>
      <c r="BO64" s="83"/>
      <c r="BP64" s="26"/>
      <c r="BQ64" s="154"/>
      <c r="BR64" s="173"/>
      <c r="BS64" s="97"/>
      <c r="BT64" s="180"/>
      <c r="BU64" s="180"/>
      <c r="BV64" s="180"/>
      <c r="BW64" s="180"/>
      <c r="BX64" s="180"/>
      <c r="BY64" s="180"/>
      <c r="BZ64" s="101"/>
      <c r="CA64" s="171"/>
      <c r="CB64" s="102"/>
      <c r="CC64" s="97"/>
      <c r="CD64" s="101"/>
      <c r="CE64" s="102"/>
      <c r="CF64" s="173"/>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row>
    <row r="65" spans="1:116" s="4" customFormat="1" ht="14.65" customHeight="1">
      <c r="A65" s="7"/>
      <c r="B65" s="30"/>
      <c r="C65" s="6"/>
      <c r="D65" s="6"/>
      <c r="E65" s="6"/>
      <c r="F65" s="6"/>
      <c r="G65" s="6"/>
      <c r="H65" s="6"/>
      <c r="I65" s="76"/>
      <c r="J65" s="77"/>
      <c r="K65" s="78"/>
      <c r="L65" s="53"/>
      <c r="M65" s="53"/>
      <c r="N65" s="53"/>
      <c r="O65" s="53"/>
      <c r="P65" s="53"/>
      <c r="Q65" s="53"/>
      <c r="R65" s="53"/>
      <c r="S65" s="53"/>
      <c r="T65" s="53"/>
      <c r="U65" s="77"/>
      <c r="V65" s="79"/>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80"/>
      <c r="AW65" s="84"/>
      <c r="AX65" s="84"/>
      <c r="AY65" s="84"/>
      <c r="AZ65" s="84"/>
      <c r="BA65" s="84"/>
      <c r="BB65" s="85"/>
      <c r="BC65" s="84"/>
      <c r="BD65" s="84"/>
      <c r="BE65" s="84"/>
      <c r="BF65" s="85"/>
      <c r="BG65" s="83"/>
      <c r="BH65" s="81"/>
      <c r="BI65" s="81"/>
      <c r="BJ65" s="81"/>
      <c r="BK65" s="81"/>
      <c r="BL65" s="81"/>
      <c r="BM65" s="81"/>
      <c r="BN65" s="81"/>
      <c r="BO65" s="83"/>
      <c r="BP65" s="26"/>
      <c r="BQ65" s="154"/>
      <c r="BR65" s="173"/>
      <c r="BS65" s="97"/>
      <c r="BT65" s="180"/>
      <c r="BU65" s="180"/>
      <c r="BV65" s="180"/>
      <c r="BW65" s="180"/>
      <c r="BX65" s="180"/>
      <c r="BY65" s="180"/>
      <c r="BZ65" s="101"/>
      <c r="CA65" s="171"/>
      <c r="CB65" s="102"/>
      <c r="CC65" s="97"/>
      <c r="CD65" s="101"/>
      <c r="CE65" s="102"/>
      <c r="CF65" s="173"/>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row>
    <row r="66" spans="1:116" s="135" customFormat="1" ht="14.65" customHeight="1" thickBot="1">
      <c r="A66" s="124"/>
      <c r="B66" s="125"/>
      <c r="C66" s="126"/>
      <c r="D66" s="127" t="s">
        <v>5</v>
      </c>
      <c r="E66" s="127"/>
      <c r="F66" s="127">
        <f>COUNTA(F57:F65)</f>
        <v>5</v>
      </c>
      <c r="G66" s="127"/>
      <c r="H66" s="127">
        <f>SUM(H57:H65)</f>
        <v>6</v>
      </c>
      <c r="I66" s="142">
        <f t="shared" ref="I66:AO66" si="2">COUNTA(I57:I65)</f>
        <v>5</v>
      </c>
      <c r="J66" s="143">
        <f t="shared" si="2"/>
        <v>5</v>
      </c>
      <c r="K66" s="144">
        <f t="shared" si="2"/>
        <v>5</v>
      </c>
      <c r="L66" s="143">
        <f t="shared" si="2"/>
        <v>5</v>
      </c>
      <c r="M66" s="143">
        <f t="shared" si="2"/>
        <v>4</v>
      </c>
      <c r="N66" s="143">
        <f t="shared" si="2"/>
        <v>5</v>
      </c>
      <c r="O66" s="143">
        <f t="shared" si="2"/>
        <v>2</v>
      </c>
      <c r="P66" s="143">
        <f t="shared" si="2"/>
        <v>3</v>
      </c>
      <c r="Q66" s="143">
        <f t="shared" si="2"/>
        <v>2</v>
      </c>
      <c r="R66" s="143">
        <f t="shared" si="2"/>
        <v>0</v>
      </c>
      <c r="S66" s="143">
        <f t="shared" si="2"/>
        <v>2</v>
      </c>
      <c r="T66" s="143">
        <f t="shared" si="2"/>
        <v>3</v>
      </c>
      <c r="U66" s="143">
        <f t="shared" si="2"/>
        <v>3</v>
      </c>
      <c r="V66" s="143">
        <f t="shared" si="2"/>
        <v>2</v>
      </c>
      <c r="W66" s="143">
        <f t="shared" si="2"/>
        <v>1</v>
      </c>
      <c r="X66" s="143">
        <f t="shared" si="2"/>
        <v>0</v>
      </c>
      <c r="Y66" s="143">
        <f t="shared" si="2"/>
        <v>1</v>
      </c>
      <c r="Z66" s="143">
        <f t="shared" si="2"/>
        <v>0</v>
      </c>
      <c r="AA66" s="143">
        <f t="shared" si="2"/>
        <v>2</v>
      </c>
      <c r="AB66" s="143">
        <f t="shared" si="2"/>
        <v>2</v>
      </c>
      <c r="AC66" s="143">
        <f t="shared" si="2"/>
        <v>2</v>
      </c>
      <c r="AD66" s="143">
        <f t="shared" si="2"/>
        <v>2</v>
      </c>
      <c r="AE66" s="143">
        <f t="shared" si="2"/>
        <v>0</v>
      </c>
      <c r="AF66" s="143">
        <f t="shared" si="2"/>
        <v>1</v>
      </c>
      <c r="AG66" s="143">
        <f t="shared" si="2"/>
        <v>0</v>
      </c>
      <c r="AH66" s="143">
        <f t="shared" si="2"/>
        <v>1</v>
      </c>
      <c r="AI66" s="143">
        <f t="shared" si="2"/>
        <v>0</v>
      </c>
      <c r="AJ66" s="143">
        <f t="shared" si="2"/>
        <v>0</v>
      </c>
      <c r="AK66" s="143">
        <f t="shared" si="2"/>
        <v>0</v>
      </c>
      <c r="AL66" s="143">
        <f t="shared" si="2"/>
        <v>0</v>
      </c>
      <c r="AM66" s="143">
        <f t="shared" si="2"/>
        <v>0</v>
      </c>
      <c r="AN66" s="143">
        <f t="shared" si="2"/>
        <v>0</v>
      </c>
      <c r="AO66" s="143">
        <f t="shared" si="2"/>
        <v>0</v>
      </c>
      <c r="AP66" s="143">
        <f t="shared" ref="AP66:BO66" si="3">COUNTA(AP57:AP65)</f>
        <v>0</v>
      </c>
      <c r="AQ66" s="143">
        <f t="shared" si="3"/>
        <v>0</v>
      </c>
      <c r="AR66" s="143">
        <f t="shared" si="3"/>
        <v>0</v>
      </c>
      <c r="AS66" s="143">
        <f t="shared" si="3"/>
        <v>0</v>
      </c>
      <c r="AT66" s="143">
        <f t="shared" si="3"/>
        <v>0</v>
      </c>
      <c r="AU66" s="143">
        <f t="shared" si="3"/>
        <v>0</v>
      </c>
      <c r="AV66" s="143">
        <f t="shared" si="3"/>
        <v>0</v>
      </c>
      <c r="AW66" s="143">
        <f t="shared" si="3"/>
        <v>0</v>
      </c>
      <c r="AX66" s="143">
        <f t="shared" si="3"/>
        <v>0</v>
      </c>
      <c r="AY66" s="143">
        <f t="shared" si="3"/>
        <v>0</v>
      </c>
      <c r="AZ66" s="143">
        <f t="shared" si="3"/>
        <v>0</v>
      </c>
      <c r="BA66" s="143">
        <f t="shared" si="3"/>
        <v>0</v>
      </c>
      <c r="BB66" s="143">
        <f t="shared" si="3"/>
        <v>0</v>
      </c>
      <c r="BC66" s="143">
        <f t="shared" si="3"/>
        <v>0</v>
      </c>
      <c r="BD66" s="143">
        <f t="shared" si="3"/>
        <v>0</v>
      </c>
      <c r="BE66" s="143">
        <f t="shared" si="3"/>
        <v>0</v>
      </c>
      <c r="BF66" s="143">
        <f t="shared" si="3"/>
        <v>0</v>
      </c>
      <c r="BG66" s="143">
        <f t="shared" si="3"/>
        <v>0</v>
      </c>
      <c r="BH66" s="145">
        <f t="shared" si="3"/>
        <v>0</v>
      </c>
      <c r="BI66" s="145">
        <f t="shared" si="3"/>
        <v>0</v>
      </c>
      <c r="BJ66" s="145">
        <f t="shared" si="3"/>
        <v>0</v>
      </c>
      <c r="BK66" s="145">
        <f t="shared" si="3"/>
        <v>0</v>
      </c>
      <c r="BL66" s="145">
        <f t="shared" si="3"/>
        <v>0</v>
      </c>
      <c r="BM66" s="145">
        <f t="shared" si="3"/>
        <v>0</v>
      </c>
      <c r="BN66" s="145">
        <f t="shared" si="3"/>
        <v>0</v>
      </c>
      <c r="BO66" s="145">
        <f t="shared" si="3"/>
        <v>0</v>
      </c>
      <c r="BP66" s="133"/>
      <c r="BQ66" s="155"/>
      <c r="BR66" s="175"/>
      <c r="BS66" s="133"/>
      <c r="BT66" s="153"/>
      <c r="BU66" s="153"/>
      <c r="BV66" s="153"/>
      <c r="BW66" s="153"/>
      <c r="BX66" s="153"/>
      <c r="BY66" s="153"/>
      <c r="BZ66" s="134"/>
      <c r="CA66" s="155"/>
      <c r="CB66" s="146"/>
      <c r="CC66" s="133"/>
      <c r="CD66" s="134"/>
      <c r="CE66" s="146"/>
      <c r="CF66" s="175"/>
      <c r="CG66" s="124"/>
      <c r="CH66" s="124"/>
      <c r="CI66" s="124"/>
      <c r="CJ66" s="124"/>
      <c r="CK66" s="124"/>
      <c r="CL66" s="124"/>
      <c r="CM66" s="124"/>
      <c r="CN66" s="124"/>
      <c r="CO66" s="124"/>
      <c r="CP66" s="124"/>
      <c r="CQ66" s="124"/>
      <c r="CR66" s="124"/>
      <c r="CS66" s="124"/>
      <c r="CT66" s="124"/>
      <c r="CU66" s="124"/>
      <c r="CV66" s="124"/>
      <c r="CW66" s="124"/>
      <c r="CX66" s="124"/>
      <c r="CY66" s="124"/>
      <c r="CZ66" s="124"/>
      <c r="DA66" s="124"/>
      <c r="DB66" s="124"/>
      <c r="DC66" s="124"/>
      <c r="DD66" s="124"/>
      <c r="DE66" s="124"/>
      <c r="DF66" s="124"/>
      <c r="DG66" s="124"/>
      <c r="DH66" s="124"/>
      <c r="DI66" s="124"/>
      <c r="DJ66" s="124"/>
      <c r="DK66" s="124"/>
      <c r="DL66" s="124"/>
    </row>
    <row r="67" spans="1:116" s="111" customFormat="1" ht="12.75" customHeight="1">
      <c r="B67" s="110"/>
      <c r="C67" s="110"/>
      <c r="D67" s="110"/>
      <c r="E67" s="110"/>
      <c r="F67" s="110"/>
      <c r="G67" s="110"/>
      <c r="H67" s="110"/>
      <c r="I67" s="147"/>
      <c r="J67" s="147"/>
      <c r="K67" s="147"/>
      <c r="L67" s="147"/>
      <c r="M67" s="147"/>
      <c r="N67" s="147"/>
      <c r="O67" s="147"/>
      <c r="P67" s="147"/>
      <c r="Q67" s="147"/>
      <c r="R67" s="147"/>
      <c r="S67" s="148"/>
      <c r="T67" s="147"/>
      <c r="U67" s="147"/>
      <c r="V67" s="147"/>
      <c r="W67" s="148"/>
      <c r="X67" s="148"/>
      <c r="Y67" s="148"/>
      <c r="Z67" s="148"/>
      <c r="AA67" s="148"/>
      <c r="AB67" s="148"/>
      <c r="AC67" s="148"/>
      <c r="AD67" s="148"/>
      <c r="AE67" s="148"/>
      <c r="AF67" s="148"/>
      <c r="AG67" s="148"/>
      <c r="AH67" s="148"/>
      <c r="AI67" s="148"/>
      <c r="AJ67" s="148"/>
      <c r="AK67" s="148"/>
      <c r="AL67" s="148"/>
      <c r="AM67" s="148"/>
      <c r="AN67" s="148"/>
      <c r="AO67" s="148"/>
      <c r="AP67" s="148"/>
      <c r="AQ67" s="148"/>
      <c r="AR67" s="149"/>
      <c r="AS67" s="149"/>
      <c r="AT67" s="149"/>
      <c r="AU67" s="149"/>
      <c r="AV67" s="150"/>
      <c r="AW67" s="147"/>
      <c r="AX67" s="151"/>
      <c r="AY67" s="151"/>
      <c r="AZ67" s="151"/>
      <c r="BA67" s="151"/>
      <c r="BB67" s="151"/>
      <c r="BC67" s="151"/>
      <c r="BD67" s="151"/>
      <c r="BE67" s="151"/>
      <c r="BF67" s="151"/>
      <c r="BG67" s="149"/>
      <c r="BH67" s="149"/>
      <c r="BI67" s="149"/>
      <c r="BJ67" s="149"/>
      <c r="BK67" s="149"/>
      <c r="BL67" s="149"/>
      <c r="BM67" s="149"/>
      <c r="BN67" s="149"/>
      <c r="BO67" s="149"/>
      <c r="BP67" s="242"/>
      <c r="BQ67" s="242"/>
      <c r="BS67" s="243"/>
      <c r="BT67" s="243"/>
      <c r="BU67" s="243"/>
      <c r="BV67" s="243"/>
      <c r="BW67" s="243"/>
      <c r="BX67" s="243"/>
      <c r="BY67" s="243"/>
      <c r="BZ67" s="243"/>
      <c r="CA67" s="243"/>
      <c r="CB67" s="243"/>
      <c r="CC67" s="243"/>
      <c r="CD67" s="243"/>
      <c r="CE67" s="243"/>
    </row>
  </sheetData>
  <mergeCells count="163">
    <mergeCell ref="AV55:AV56"/>
    <mergeCell ref="AW55:AW56"/>
    <mergeCell ref="AX55:AX56"/>
    <mergeCell ref="AY55:AY56"/>
    <mergeCell ref="BG55:BG56"/>
    <mergeCell ref="BD55:BD56"/>
    <mergeCell ref="AR10:AR11"/>
    <mergeCell ref="AS10:AS11"/>
    <mergeCell ref="AV10:AV11"/>
    <mergeCell ref="AK55:AK56"/>
    <mergeCell ref="AL55:AL56"/>
    <mergeCell ref="AM55:AM56"/>
    <mergeCell ref="AN55:AN56"/>
    <mergeCell ref="AO55:AO56"/>
    <mergeCell ref="AP55:AP56"/>
    <mergeCell ref="AQ55:AQ56"/>
    <mergeCell ref="AR55:AR56"/>
    <mergeCell ref="AS55:AS56"/>
    <mergeCell ref="AH55:AH56"/>
    <mergeCell ref="AI55:AI56"/>
    <mergeCell ref="BM10:BM11"/>
    <mergeCell ref="BN10:BN11"/>
    <mergeCell ref="BR7:BR11"/>
    <mergeCell ref="BO55:BO56"/>
    <mergeCell ref="BP7:BQ8"/>
    <mergeCell ref="BO10:BO11"/>
    <mergeCell ref="BH10:BH11"/>
    <mergeCell ref="BI10:BI11"/>
    <mergeCell ref="BJ10:BJ11"/>
    <mergeCell ref="BK10:BK11"/>
    <mergeCell ref="BL10:BL11"/>
    <mergeCell ref="BP52:BQ53"/>
    <mergeCell ref="BR52:BR56"/>
    <mergeCell ref="BK55:BK56"/>
    <mergeCell ref="BL55:BL56"/>
    <mergeCell ref="BM55:BM56"/>
    <mergeCell ref="BN55:BN56"/>
    <mergeCell ref="BH55:BH56"/>
    <mergeCell ref="BI55:BI56"/>
    <mergeCell ref="BJ55:BJ56"/>
    <mergeCell ref="AW10:AW11"/>
    <mergeCell ref="BG10:BG11"/>
    <mergeCell ref="L55:L56"/>
    <mergeCell ref="V55:V56"/>
    <mergeCell ref="W55:W56"/>
    <mergeCell ref="AU10:AU11"/>
    <mergeCell ref="Z10:Z11"/>
    <mergeCell ref="AA10:AA11"/>
    <mergeCell ref="N10:N11"/>
    <mergeCell ref="S10:S11"/>
    <mergeCell ref="X10:X11"/>
    <mergeCell ref="AH10:AH11"/>
    <mergeCell ref="AJ10:AJ11"/>
    <mergeCell ref="AD10:AD11"/>
    <mergeCell ref="AE10:AE11"/>
    <mergeCell ref="L10:L11"/>
    <mergeCell ref="Q10:Q11"/>
    <mergeCell ref="Q55:Q56"/>
    <mergeCell ref="S55:S56"/>
    <mergeCell ref="O55:O56"/>
    <mergeCell ref="Z55:Z56"/>
    <mergeCell ref="P55:P56"/>
    <mergeCell ref="AF10:AF11"/>
    <mergeCell ref="AG10:AG11"/>
    <mergeCell ref="AK10:AK11"/>
    <mergeCell ref="AG55:AG56"/>
    <mergeCell ref="I8:J8"/>
    <mergeCell ref="AJ55:AJ56"/>
    <mergeCell ref="AT55:AT56"/>
    <mergeCell ref="AU55:AU56"/>
    <mergeCell ref="AZ55:AZ56"/>
    <mergeCell ref="BC55:BC56"/>
    <mergeCell ref="BB55:BB56"/>
    <mergeCell ref="Y55:Y56"/>
    <mergeCell ref="M55:M56"/>
    <mergeCell ref="N55:N56"/>
    <mergeCell ref="K10:K11"/>
    <mergeCell ref="T10:T11"/>
    <mergeCell ref="O10:O11"/>
    <mergeCell ref="P10:P11"/>
    <mergeCell ref="R10:R11"/>
    <mergeCell ref="M10:M11"/>
    <mergeCell ref="AI10:AI11"/>
    <mergeCell ref="AX46:BF46"/>
    <mergeCell ref="W10:W11"/>
    <mergeCell ref="AC10:AC11"/>
    <mergeCell ref="AB10:AB11"/>
    <mergeCell ref="Y10:Y11"/>
    <mergeCell ref="U10:U11"/>
    <mergeCell ref="K55:K56"/>
    <mergeCell ref="V10:V11"/>
    <mergeCell ref="AX1:BF1"/>
    <mergeCell ref="AW7:BF7"/>
    <mergeCell ref="BB10:BB11"/>
    <mergeCell ref="AT10:AT11"/>
    <mergeCell ref="BC10:BC11"/>
    <mergeCell ref="BD10:BD11"/>
    <mergeCell ref="BE10:BE11"/>
    <mergeCell ref="BA10:BA11"/>
    <mergeCell ref="AZ10:AZ11"/>
    <mergeCell ref="BF10:BF11"/>
    <mergeCell ref="AX10:AX11"/>
    <mergeCell ref="AY10:AY11"/>
    <mergeCell ref="AQ10:AQ11"/>
    <mergeCell ref="AL10:AL11"/>
    <mergeCell ref="AM10:AM11"/>
    <mergeCell ref="AN10:AN11"/>
    <mergeCell ref="AO10:AO11"/>
    <mergeCell ref="AP10:AP11"/>
    <mergeCell ref="A1:D1"/>
    <mergeCell ref="A46:D46"/>
    <mergeCell ref="A45:C45"/>
    <mergeCell ref="B9:B11"/>
    <mergeCell ref="C9:C11"/>
    <mergeCell ref="A2:D2"/>
    <mergeCell ref="B7:G7"/>
    <mergeCell ref="B3:C3"/>
    <mergeCell ref="E9:E11"/>
    <mergeCell ref="B8:G8"/>
    <mergeCell ref="G54:G56"/>
    <mergeCell ref="H54:H56"/>
    <mergeCell ref="B53:G53"/>
    <mergeCell ref="B48:C48"/>
    <mergeCell ref="B52:G52"/>
    <mergeCell ref="G9:G11"/>
    <mergeCell ref="F9:F11"/>
    <mergeCell ref="D9:D11"/>
    <mergeCell ref="I10:I11"/>
    <mergeCell ref="H9:H11"/>
    <mergeCell ref="A47:D47"/>
    <mergeCell ref="E54:E56"/>
    <mergeCell ref="B54:B56"/>
    <mergeCell ref="C54:C56"/>
    <mergeCell ref="D54:D56"/>
    <mergeCell ref="F54:F56"/>
    <mergeCell ref="I53:J53"/>
    <mergeCell ref="J10:J11"/>
    <mergeCell ref="J55:J56"/>
    <mergeCell ref="I55:I56"/>
    <mergeCell ref="BS7:CB11"/>
    <mergeCell ref="CC7:CE11"/>
    <mergeCell ref="CF7:CF11"/>
    <mergeCell ref="R55:R56"/>
    <mergeCell ref="BP54:BP56"/>
    <mergeCell ref="BQ54:BQ56"/>
    <mergeCell ref="BP9:BP11"/>
    <mergeCell ref="AA55:AA56"/>
    <mergeCell ref="AB55:AB56"/>
    <mergeCell ref="BS52:CB56"/>
    <mergeCell ref="CC52:CE56"/>
    <mergeCell ref="AC55:AC56"/>
    <mergeCell ref="AD55:AD56"/>
    <mergeCell ref="BQ9:BQ11"/>
    <mergeCell ref="AW52:BF52"/>
    <mergeCell ref="BA55:BA56"/>
    <mergeCell ref="BE55:BE56"/>
    <mergeCell ref="BF55:BF56"/>
    <mergeCell ref="T55:T56"/>
    <mergeCell ref="U55:U56"/>
    <mergeCell ref="X55:X56"/>
    <mergeCell ref="CF52:CF56"/>
    <mergeCell ref="AE55:AE56"/>
    <mergeCell ref="AF55:AF56"/>
  </mergeCells>
  <phoneticPr fontId="2"/>
  <dataValidations count="1">
    <dataValidation type="list" allowBlank="1" showInputMessage="1" showErrorMessage="1" sqref="G13:G20">
      <formula1>"1,2,3,4,5,6,7,8,9,10,11,12,13,14,15,16,17,18"</formula1>
    </dataValidation>
  </dataValidations>
  <printOptions gridLinesSet="0"/>
  <pageMargins left="0.32" right="0.28000000000000003" top="0.3543307086614173" bottom="0.28000000000000003" header="50" footer="50"/>
  <pageSetup paperSize="9" scale="42" orientation="landscape" horizontalDpi="300" verticalDpi="300" r:id="rId1"/>
  <headerFooter alignWithMargins="0"/>
  <colBreaks count="1" manualBreakCount="1">
    <brk id="38" max="41" man="1"/>
  </colBreaks>
  <drawing r:id="rId2"/>
  <legacyDrawing r:id="rId3"/>
</worksheet>
</file>

<file path=docProps/app.xml><?xml version="1.0" encoding="utf-8"?>
<Properties xmlns="http://schemas.openxmlformats.org/officeDocument/2006/extended-properties" xmlns:vt="http://schemas.openxmlformats.org/officeDocument/2006/docPropsVTypes">
  <Template>D:\My Documents\My Internet Disk\大橋\表計算\Ｈ１４提出資料.xls</Template>
  <Pages>0</Pag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様式２－４（全日制）</vt:lpstr>
      <vt:lpstr>様式２－４（定時制）</vt:lpstr>
      <vt:lpstr>様式２－５（全日制）</vt:lpstr>
      <vt:lpstr>様式２－５（定時制）</vt:lpstr>
      <vt:lpstr>'様式２－４（全日制）'!Print_Area</vt:lpstr>
      <vt:lpstr>'様式２－４（定時制）'!Print_Area</vt:lpstr>
      <vt:lpstr>'様式２－５（全日制）'!Print_Area</vt:lpstr>
      <vt:lpstr>'様式２－５（定時制）'!Print_Area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池守　滋</dc:creator>
  <cp:lastModifiedBy>国立教育政策研究所</cp:lastModifiedBy>
  <cp:revision>70</cp:revision>
  <cp:lastPrinted>2010-04-21T01:02:44Z</cp:lastPrinted>
  <dcterms:created xsi:type="dcterms:W3CDTF">2001-10-09T12:03:39Z</dcterms:created>
  <dcterms:modified xsi:type="dcterms:W3CDTF">2023-04-11T04:13:51Z</dcterms:modified>
</cp:coreProperties>
</file>