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10d350\03_防災消防担当\010 消防担当\700 R5ＬＰガス価格高騰対策事業\06_3仕様書見直し_申請書の検討\◆最新バージョン\"/>
    </mc:Choice>
  </mc:AlternateContent>
  <bookViews>
    <workbookView xWindow="0" yWindow="0" windowWidth="28800" windowHeight="11685"/>
  </bookViews>
  <sheets>
    <sheet name="様式２添付【９月一括】１総括表" sheetId="11" r:id="rId1"/>
    <sheet name="様式２添付【９月一括】２一覧" sheetId="10" r:id="rId2"/>
  </sheets>
  <definedNames>
    <definedName name="_xlnm.Print_Area" localSheetId="0">様式２添付【９月一括】１総括表!$A$1:$J$25</definedName>
    <definedName name="_xlnm.Print_Area" localSheetId="1">様式２添付【９月一括】２一覧!$A$1:$R$212</definedName>
    <definedName name="_xlnm.Print_Titles" localSheetId="1">様式２添付【９月一括】２一覧!$1:$7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1" i="11" l="1"/>
  <c r="H11" i="11"/>
  <c r="D9" i="11" l="1"/>
  <c r="D8" i="11"/>
  <c r="Q11" i="10" l="1"/>
  <c r="Q50" i="10" l="1"/>
  <c r="Q49" i="10"/>
  <c r="Q48" i="10"/>
  <c r="Q47" i="10"/>
  <c r="Q46" i="10"/>
  <c r="Q45" i="10"/>
  <c r="Q44" i="10"/>
  <c r="Q43" i="10"/>
  <c r="Q42" i="10"/>
  <c r="Q41" i="10"/>
  <c r="Q40" i="10"/>
  <c r="Q39" i="10"/>
  <c r="Q38" i="10"/>
  <c r="Q37" i="10"/>
  <c r="Q36" i="10"/>
  <c r="Q35" i="10"/>
  <c r="Q34" i="10"/>
  <c r="Q33" i="10"/>
  <c r="Q32" i="10"/>
  <c r="Q31" i="10"/>
  <c r="Q30" i="10"/>
  <c r="Q29" i="10"/>
  <c r="Q28" i="10"/>
  <c r="Q27" i="10"/>
  <c r="Q26" i="10"/>
  <c r="Q25" i="10"/>
  <c r="Q24" i="10"/>
  <c r="Q23" i="10"/>
  <c r="Q22" i="10"/>
  <c r="Q21" i="10"/>
  <c r="Q9" i="10"/>
  <c r="Q10" i="10"/>
  <c r="Q8" i="10"/>
  <c r="G9" i="10"/>
  <c r="F9" i="10"/>
  <c r="J10" i="10"/>
  <c r="I10" i="10"/>
  <c r="G10" i="10"/>
  <c r="F10" i="10"/>
  <c r="G8" i="10"/>
  <c r="F8" i="10"/>
  <c r="C10" i="11"/>
  <c r="C9" i="11"/>
  <c r="C8" i="11"/>
  <c r="J212" i="10" l="1"/>
  <c r="I212" i="10"/>
  <c r="K210" i="10"/>
  <c r="K209" i="10"/>
  <c r="K208" i="10"/>
  <c r="K207" i="10"/>
  <c r="K206" i="10"/>
  <c r="K205" i="10"/>
  <c r="K204" i="10"/>
  <c r="K203" i="10"/>
  <c r="K202" i="10"/>
  <c r="K201" i="10"/>
  <c r="K200" i="10"/>
  <c r="K199" i="10"/>
  <c r="K198" i="10"/>
  <c r="K197" i="10"/>
  <c r="K196" i="10"/>
  <c r="K195" i="10"/>
  <c r="K194" i="10"/>
  <c r="K193" i="10"/>
  <c r="K192" i="10"/>
  <c r="K191" i="10"/>
  <c r="K190" i="10"/>
  <c r="K189" i="10"/>
  <c r="K188" i="10"/>
  <c r="K187" i="10"/>
  <c r="K186" i="10"/>
  <c r="K185" i="10"/>
  <c r="K184" i="10"/>
  <c r="K183" i="10"/>
  <c r="K182" i="10"/>
  <c r="K181" i="10"/>
  <c r="K180" i="10"/>
  <c r="K179" i="10"/>
  <c r="K178" i="10"/>
  <c r="K177" i="10"/>
  <c r="K176" i="10"/>
  <c r="K175" i="10"/>
  <c r="K174" i="10"/>
  <c r="K173" i="10"/>
  <c r="K172" i="10"/>
  <c r="K171" i="10"/>
  <c r="K170" i="10"/>
  <c r="K169" i="10"/>
  <c r="K168" i="10"/>
  <c r="K167" i="10"/>
  <c r="K166" i="10"/>
  <c r="K165" i="10"/>
  <c r="K164" i="10"/>
  <c r="K163" i="10"/>
  <c r="K162" i="10"/>
  <c r="K161" i="10"/>
  <c r="K160" i="10"/>
  <c r="K159" i="10"/>
  <c r="K158" i="10"/>
  <c r="K157" i="10"/>
  <c r="K156" i="10"/>
  <c r="K155" i="10"/>
  <c r="K154" i="10"/>
  <c r="K153" i="10"/>
  <c r="K152" i="10"/>
  <c r="K151" i="10"/>
  <c r="K150" i="10"/>
  <c r="K149" i="10"/>
  <c r="K148" i="10"/>
  <c r="K147" i="10"/>
  <c r="K146" i="10"/>
  <c r="K145" i="10"/>
  <c r="K144" i="10"/>
  <c r="K143" i="10"/>
  <c r="K142" i="10"/>
  <c r="K141" i="10"/>
  <c r="K140" i="10"/>
  <c r="K139" i="10"/>
  <c r="K138" i="10"/>
  <c r="K137" i="10"/>
  <c r="K136" i="10"/>
  <c r="K135" i="10"/>
  <c r="K134" i="10"/>
  <c r="K133" i="10"/>
  <c r="K132" i="10"/>
  <c r="K131" i="10"/>
  <c r="K130" i="10"/>
  <c r="K129" i="10"/>
  <c r="K128" i="10"/>
  <c r="K127" i="10"/>
  <c r="K126" i="10"/>
  <c r="K125" i="10"/>
  <c r="K124" i="10"/>
  <c r="K123" i="10"/>
  <c r="K122" i="10"/>
  <c r="K121" i="10"/>
  <c r="K120" i="10"/>
  <c r="K119" i="10"/>
  <c r="K118" i="10"/>
  <c r="K117" i="10"/>
  <c r="K116" i="10"/>
  <c r="K115" i="10"/>
  <c r="K114" i="10"/>
  <c r="K113" i="10"/>
  <c r="K112" i="10"/>
  <c r="K111" i="10"/>
  <c r="K110" i="10"/>
  <c r="K109" i="10"/>
  <c r="K108" i="10"/>
  <c r="K107" i="10"/>
  <c r="K106" i="10"/>
  <c r="K105" i="10"/>
  <c r="K104" i="10"/>
  <c r="K103" i="10"/>
  <c r="K102" i="10"/>
  <c r="K101" i="10"/>
  <c r="K100" i="10"/>
  <c r="K99" i="10"/>
  <c r="K98" i="10"/>
  <c r="K97" i="10"/>
  <c r="K96" i="10"/>
  <c r="K95" i="10"/>
  <c r="K94" i="10"/>
  <c r="K93" i="10"/>
  <c r="K92" i="10"/>
  <c r="K91" i="10"/>
  <c r="K90" i="10"/>
  <c r="K89" i="10"/>
  <c r="K88" i="10"/>
  <c r="K87" i="10"/>
  <c r="K86" i="10"/>
  <c r="K85" i="10"/>
  <c r="K84" i="10"/>
  <c r="K83" i="10"/>
  <c r="K82" i="10"/>
  <c r="K81" i="10"/>
  <c r="K80" i="10"/>
  <c r="K79" i="10"/>
  <c r="K78" i="10"/>
  <c r="K77" i="10"/>
  <c r="K76" i="10"/>
  <c r="K75" i="10"/>
  <c r="K74" i="10"/>
  <c r="K73" i="10"/>
  <c r="K72" i="10"/>
  <c r="K71" i="10"/>
  <c r="K70" i="10"/>
  <c r="K69" i="10"/>
  <c r="K68" i="10"/>
  <c r="K67" i="10"/>
  <c r="K66" i="10"/>
  <c r="K65" i="10"/>
  <c r="K64" i="10"/>
  <c r="K63" i="10"/>
  <c r="K62" i="10"/>
  <c r="K61" i="10"/>
  <c r="K60" i="10"/>
  <c r="K59" i="10"/>
  <c r="K58" i="10"/>
  <c r="K57" i="10"/>
  <c r="K56" i="10"/>
  <c r="K55" i="10"/>
  <c r="K54" i="10"/>
  <c r="K53" i="10"/>
  <c r="K52" i="10"/>
  <c r="K51" i="10"/>
  <c r="K50" i="10"/>
  <c r="K49" i="10"/>
  <c r="K48" i="10"/>
  <c r="K47" i="10"/>
  <c r="K46" i="10"/>
  <c r="K45" i="10"/>
  <c r="K44" i="10"/>
  <c r="K43" i="10"/>
  <c r="K42" i="10"/>
  <c r="K41" i="10"/>
  <c r="K40" i="10"/>
  <c r="K39" i="10"/>
  <c r="K38" i="10"/>
  <c r="K37" i="10"/>
  <c r="K36" i="10"/>
  <c r="K35" i="10"/>
  <c r="K34" i="10"/>
  <c r="K33" i="10"/>
  <c r="K32" i="10"/>
  <c r="K31" i="10"/>
  <c r="K30" i="10"/>
  <c r="K29" i="10"/>
  <c r="K28" i="10"/>
  <c r="K27" i="10"/>
  <c r="K26" i="10"/>
  <c r="K25" i="10"/>
  <c r="K24" i="10"/>
  <c r="K23" i="10"/>
  <c r="K22" i="10"/>
  <c r="K21" i="10"/>
  <c r="K20" i="10"/>
  <c r="K19" i="10"/>
  <c r="K18" i="10"/>
  <c r="K17" i="10"/>
  <c r="K16" i="10"/>
  <c r="K15" i="10"/>
  <c r="K14" i="10"/>
  <c r="K13" i="10"/>
  <c r="K12" i="10"/>
  <c r="K11" i="10"/>
  <c r="K10" i="10"/>
  <c r="K9" i="10"/>
  <c r="K8" i="10"/>
  <c r="N9" i="10"/>
  <c r="H9" i="10"/>
  <c r="O9" i="10" s="1"/>
  <c r="E9" i="10"/>
  <c r="M212" i="10"/>
  <c r="L212" i="10"/>
  <c r="N210" i="10"/>
  <c r="N209" i="10"/>
  <c r="N208" i="10"/>
  <c r="N207" i="10"/>
  <c r="N206" i="10"/>
  <c r="N205" i="10"/>
  <c r="N204" i="10"/>
  <c r="N203" i="10"/>
  <c r="N202" i="10"/>
  <c r="N201" i="10"/>
  <c r="N200" i="10"/>
  <c r="N199" i="10"/>
  <c r="N198" i="10"/>
  <c r="N197" i="10"/>
  <c r="N196" i="10"/>
  <c r="N195" i="10"/>
  <c r="N194" i="10"/>
  <c r="N193" i="10"/>
  <c r="N192" i="10"/>
  <c r="N191" i="10"/>
  <c r="N190" i="10"/>
  <c r="N189" i="10"/>
  <c r="N188" i="10"/>
  <c r="N187" i="10"/>
  <c r="N186" i="10"/>
  <c r="N185" i="10"/>
  <c r="N184" i="10"/>
  <c r="N183" i="10"/>
  <c r="N182" i="10"/>
  <c r="N181" i="10"/>
  <c r="N180" i="10"/>
  <c r="N179" i="10"/>
  <c r="N178" i="10"/>
  <c r="N177" i="10"/>
  <c r="N176" i="10"/>
  <c r="N175" i="10"/>
  <c r="N174" i="10"/>
  <c r="N173" i="10"/>
  <c r="N172" i="10"/>
  <c r="N171" i="10"/>
  <c r="N170" i="10"/>
  <c r="N169" i="10"/>
  <c r="N168" i="10"/>
  <c r="N167" i="10"/>
  <c r="N166" i="10"/>
  <c r="N165" i="10"/>
  <c r="N164" i="10"/>
  <c r="N163" i="10"/>
  <c r="N162" i="10"/>
  <c r="N161" i="10"/>
  <c r="N160" i="10"/>
  <c r="N159" i="10"/>
  <c r="N158" i="10"/>
  <c r="N157" i="10"/>
  <c r="N156" i="10"/>
  <c r="N155" i="10"/>
  <c r="N154" i="10"/>
  <c r="N153" i="10"/>
  <c r="N152" i="10"/>
  <c r="N151" i="10"/>
  <c r="N150" i="10"/>
  <c r="N149" i="10"/>
  <c r="N148" i="10"/>
  <c r="N147" i="10"/>
  <c r="N146" i="10"/>
  <c r="N145" i="10"/>
  <c r="N144" i="10"/>
  <c r="N143" i="10"/>
  <c r="N142" i="10"/>
  <c r="N141" i="10"/>
  <c r="N140" i="10"/>
  <c r="N139" i="10"/>
  <c r="N138" i="10"/>
  <c r="N137" i="10"/>
  <c r="N136" i="10"/>
  <c r="N135" i="10"/>
  <c r="N134" i="10"/>
  <c r="N133" i="10"/>
  <c r="N132" i="10"/>
  <c r="N131" i="10"/>
  <c r="N130" i="10"/>
  <c r="N129" i="10"/>
  <c r="N128" i="10"/>
  <c r="N127" i="10"/>
  <c r="N126" i="10"/>
  <c r="N125" i="10"/>
  <c r="N124" i="10"/>
  <c r="N123" i="10"/>
  <c r="N122" i="10"/>
  <c r="N121" i="10"/>
  <c r="N120" i="10"/>
  <c r="N119" i="10"/>
  <c r="N118" i="10"/>
  <c r="N117" i="10"/>
  <c r="N116" i="10"/>
  <c r="N115" i="10"/>
  <c r="N114" i="10"/>
  <c r="N113" i="10"/>
  <c r="N112" i="10"/>
  <c r="N111" i="10"/>
  <c r="N110" i="10"/>
  <c r="N109" i="10"/>
  <c r="N108" i="10"/>
  <c r="N107" i="10"/>
  <c r="N106" i="10"/>
  <c r="N105" i="10"/>
  <c r="N104" i="10"/>
  <c r="N103" i="10"/>
  <c r="N102" i="10"/>
  <c r="N101" i="10"/>
  <c r="N100" i="10"/>
  <c r="N99" i="10"/>
  <c r="N98" i="10"/>
  <c r="N97" i="10"/>
  <c r="N96" i="10"/>
  <c r="N95" i="10"/>
  <c r="N94" i="10"/>
  <c r="N93" i="10"/>
  <c r="N92" i="10"/>
  <c r="N91" i="10"/>
  <c r="N90" i="10"/>
  <c r="N89" i="10"/>
  <c r="N88" i="10"/>
  <c r="N87" i="10"/>
  <c r="N86" i="10"/>
  <c r="N85" i="10"/>
  <c r="N84" i="10"/>
  <c r="N83" i="10"/>
  <c r="N82" i="10"/>
  <c r="N81" i="10"/>
  <c r="N80" i="10"/>
  <c r="N79" i="10"/>
  <c r="N78" i="10"/>
  <c r="N77" i="10"/>
  <c r="N76" i="10"/>
  <c r="N75" i="10"/>
  <c r="N74" i="10"/>
  <c r="N73" i="10"/>
  <c r="N72" i="10"/>
  <c r="N71" i="10"/>
  <c r="N70" i="10"/>
  <c r="N69" i="10"/>
  <c r="N68" i="10"/>
  <c r="N67" i="10"/>
  <c r="N66" i="10"/>
  <c r="N65" i="10"/>
  <c r="N64" i="10"/>
  <c r="N63" i="10"/>
  <c r="N62" i="10"/>
  <c r="N61" i="10"/>
  <c r="N60" i="10"/>
  <c r="N59" i="10"/>
  <c r="N58" i="10"/>
  <c r="N57" i="10"/>
  <c r="N56" i="10"/>
  <c r="N55" i="10"/>
  <c r="N54" i="10"/>
  <c r="N53" i="10"/>
  <c r="N52" i="10"/>
  <c r="N51" i="10"/>
  <c r="N50" i="10"/>
  <c r="N49" i="10"/>
  <c r="N48" i="10"/>
  <c r="N47" i="10"/>
  <c r="N46" i="10"/>
  <c r="N45" i="10"/>
  <c r="N44" i="10"/>
  <c r="N43" i="10"/>
  <c r="N42" i="10"/>
  <c r="N41" i="10"/>
  <c r="N40" i="10"/>
  <c r="N39" i="10"/>
  <c r="N38" i="10"/>
  <c r="N37" i="10"/>
  <c r="N36" i="10"/>
  <c r="N35" i="10"/>
  <c r="N34" i="10"/>
  <c r="N33" i="10"/>
  <c r="N32" i="10"/>
  <c r="N31" i="10"/>
  <c r="N30" i="10"/>
  <c r="N29" i="10"/>
  <c r="N28" i="10"/>
  <c r="N27" i="10"/>
  <c r="N26" i="10"/>
  <c r="N25" i="10"/>
  <c r="N24" i="10"/>
  <c r="N23" i="10"/>
  <c r="N22" i="10"/>
  <c r="N21" i="10"/>
  <c r="N20" i="10"/>
  <c r="N19" i="10"/>
  <c r="N18" i="10"/>
  <c r="N17" i="10"/>
  <c r="N16" i="10"/>
  <c r="N15" i="10"/>
  <c r="N14" i="10"/>
  <c r="N13" i="10"/>
  <c r="N12" i="10"/>
  <c r="N11" i="10"/>
  <c r="N10" i="10"/>
  <c r="N8" i="10"/>
  <c r="P9" i="10" l="1"/>
  <c r="K212" i="10"/>
  <c r="N212" i="10"/>
  <c r="D212" i="10" l="1"/>
  <c r="E32" i="10"/>
  <c r="E22" i="10"/>
  <c r="E14" i="10"/>
  <c r="E10" i="10"/>
  <c r="F212" i="10"/>
  <c r="F15" i="11" s="1"/>
  <c r="G212" i="10"/>
  <c r="G15" i="11" s="1"/>
  <c r="D10" i="11"/>
  <c r="D15" i="11"/>
  <c r="E146" i="10"/>
  <c r="H210" i="10"/>
  <c r="O210" i="10" s="1"/>
  <c r="Q210" i="10" s="1"/>
  <c r="H209" i="10"/>
  <c r="O209" i="10" s="1"/>
  <c r="Q209" i="10" s="1"/>
  <c r="H208" i="10"/>
  <c r="O208" i="10" s="1"/>
  <c r="Q208" i="10" s="1"/>
  <c r="H207" i="10"/>
  <c r="O207" i="10" s="1"/>
  <c r="Q207" i="10" s="1"/>
  <c r="H206" i="10"/>
  <c r="O206" i="10" s="1"/>
  <c r="Q206" i="10" s="1"/>
  <c r="H205" i="10"/>
  <c r="O205" i="10" s="1"/>
  <c r="Q205" i="10" s="1"/>
  <c r="H204" i="10"/>
  <c r="O204" i="10" s="1"/>
  <c r="Q204" i="10" s="1"/>
  <c r="H203" i="10"/>
  <c r="O203" i="10" s="1"/>
  <c r="Q203" i="10" s="1"/>
  <c r="H202" i="10"/>
  <c r="O202" i="10" s="1"/>
  <c r="Q202" i="10" s="1"/>
  <c r="H201" i="10"/>
  <c r="O201" i="10" s="1"/>
  <c r="Q201" i="10" s="1"/>
  <c r="H200" i="10"/>
  <c r="O200" i="10" s="1"/>
  <c r="Q200" i="10" s="1"/>
  <c r="H199" i="10"/>
  <c r="O199" i="10" s="1"/>
  <c r="Q199" i="10" s="1"/>
  <c r="H198" i="10"/>
  <c r="O198" i="10" s="1"/>
  <c r="Q198" i="10" s="1"/>
  <c r="H197" i="10"/>
  <c r="O197" i="10" s="1"/>
  <c r="Q197" i="10" s="1"/>
  <c r="H196" i="10"/>
  <c r="O196" i="10" s="1"/>
  <c r="Q196" i="10" s="1"/>
  <c r="H195" i="10"/>
  <c r="O195" i="10" s="1"/>
  <c r="Q195" i="10" s="1"/>
  <c r="H194" i="10"/>
  <c r="O194" i="10" s="1"/>
  <c r="Q194" i="10" s="1"/>
  <c r="H193" i="10"/>
  <c r="O193" i="10" s="1"/>
  <c r="Q193" i="10" s="1"/>
  <c r="H192" i="10"/>
  <c r="O192" i="10" s="1"/>
  <c r="Q192" i="10" s="1"/>
  <c r="H191" i="10"/>
  <c r="O191" i="10" s="1"/>
  <c r="Q191" i="10" s="1"/>
  <c r="H190" i="10"/>
  <c r="O190" i="10" s="1"/>
  <c r="Q190" i="10" s="1"/>
  <c r="H189" i="10"/>
  <c r="O189" i="10" s="1"/>
  <c r="Q189" i="10" s="1"/>
  <c r="H188" i="10"/>
  <c r="O188" i="10" s="1"/>
  <c r="Q188" i="10" s="1"/>
  <c r="H187" i="10"/>
  <c r="O187" i="10" s="1"/>
  <c r="Q187" i="10" s="1"/>
  <c r="H186" i="10"/>
  <c r="O186" i="10" s="1"/>
  <c r="Q186" i="10" s="1"/>
  <c r="H185" i="10"/>
  <c r="O185" i="10" s="1"/>
  <c r="Q185" i="10" s="1"/>
  <c r="H184" i="10"/>
  <c r="O184" i="10" s="1"/>
  <c r="Q184" i="10" s="1"/>
  <c r="H183" i="10"/>
  <c r="O183" i="10" s="1"/>
  <c r="Q183" i="10" s="1"/>
  <c r="H182" i="10"/>
  <c r="O182" i="10" s="1"/>
  <c r="Q182" i="10" s="1"/>
  <c r="H181" i="10"/>
  <c r="O181" i="10" s="1"/>
  <c r="Q181" i="10" s="1"/>
  <c r="H180" i="10"/>
  <c r="O180" i="10" s="1"/>
  <c r="Q180" i="10" s="1"/>
  <c r="H179" i="10"/>
  <c r="O179" i="10" s="1"/>
  <c r="Q179" i="10" s="1"/>
  <c r="H178" i="10"/>
  <c r="O178" i="10" s="1"/>
  <c r="Q178" i="10" s="1"/>
  <c r="H177" i="10"/>
  <c r="O177" i="10" s="1"/>
  <c r="Q177" i="10" s="1"/>
  <c r="H176" i="10"/>
  <c r="O176" i="10" s="1"/>
  <c r="Q176" i="10" s="1"/>
  <c r="H175" i="10"/>
  <c r="O175" i="10" s="1"/>
  <c r="Q175" i="10" s="1"/>
  <c r="H174" i="10"/>
  <c r="O174" i="10" s="1"/>
  <c r="Q174" i="10" s="1"/>
  <c r="H173" i="10"/>
  <c r="O173" i="10" s="1"/>
  <c r="Q173" i="10" s="1"/>
  <c r="H172" i="10"/>
  <c r="O172" i="10" s="1"/>
  <c r="Q172" i="10" s="1"/>
  <c r="H171" i="10"/>
  <c r="O171" i="10" s="1"/>
  <c r="Q171" i="10" s="1"/>
  <c r="H170" i="10"/>
  <c r="O170" i="10" s="1"/>
  <c r="Q170" i="10" s="1"/>
  <c r="H169" i="10"/>
  <c r="O169" i="10" s="1"/>
  <c r="Q169" i="10" s="1"/>
  <c r="H168" i="10"/>
  <c r="O168" i="10" s="1"/>
  <c r="Q168" i="10" s="1"/>
  <c r="H167" i="10"/>
  <c r="O167" i="10" s="1"/>
  <c r="Q167" i="10" s="1"/>
  <c r="H166" i="10"/>
  <c r="O166" i="10" s="1"/>
  <c r="Q166" i="10" s="1"/>
  <c r="H165" i="10"/>
  <c r="O165" i="10" s="1"/>
  <c r="Q165" i="10" s="1"/>
  <c r="H164" i="10"/>
  <c r="O164" i="10" s="1"/>
  <c r="Q164" i="10" s="1"/>
  <c r="H163" i="10"/>
  <c r="O163" i="10" s="1"/>
  <c r="Q163" i="10" s="1"/>
  <c r="H162" i="10"/>
  <c r="O162" i="10" s="1"/>
  <c r="Q162" i="10" s="1"/>
  <c r="H161" i="10"/>
  <c r="O161" i="10" s="1"/>
  <c r="Q161" i="10" s="1"/>
  <c r="H160" i="10"/>
  <c r="O160" i="10" s="1"/>
  <c r="Q160" i="10" s="1"/>
  <c r="H159" i="10"/>
  <c r="O159" i="10" s="1"/>
  <c r="Q159" i="10" s="1"/>
  <c r="H158" i="10"/>
  <c r="O158" i="10" s="1"/>
  <c r="Q158" i="10" s="1"/>
  <c r="H157" i="10"/>
  <c r="O157" i="10" s="1"/>
  <c r="Q157" i="10" s="1"/>
  <c r="H156" i="10"/>
  <c r="O156" i="10" s="1"/>
  <c r="Q156" i="10" s="1"/>
  <c r="H155" i="10"/>
  <c r="O155" i="10" s="1"/>
  <c r="Q155" i="10" s="1"/>
  <c r="H154" i="10"/>
  <c r="O154" i="10" s="1"/>
  <c r="Q154" i="10" s="1"/>
  <c r="H153" i="10"/>
  <c r="O153" i="10" s="1"/>
  <c r="Q153" i="10" s="1"/>
  <c r="H152" i="10"/>
  <c r="O152" i="10" s="1"/>
  <c r="Q152" i="10" s="1"/>
  <c r="H151" i="10"/>
  <c r="O151" i="10" s="1"/>
  <c r="Q151" i="10" s="1"/>
  <c r="H150" i="10"/>
  <c r="O150" i="10" s="1"/>
  <c r="Q150" i="10" s="1"/>
  <c r="H149" i="10"/>
  <c r="O149" i="10" s="1"/>
  <c r="Q149" i="10" s="1"/>
  <c r="H148" i="10"/>
  <c r="O148" i="10" s="1"/>
  <c r="Q148" i="10" s="1"/>
  <c r="H147" i="10"/>
  <c r="O147" i="10" s="1"/>
  <c r="Q147" i="10" s="1"/>
  <c r="H146" i="10"/>
  <c r="O146" i="10" s="1"/>
  <c r="Q146" i="10" s="1"/>
  <c r="H145" i="10"/>
  <c r="O145" i="10" s="1"/>
  <c r="Q145" i="10" s="1"/>
  <c r="H144" i="10"/>
  <c r="O144" i="10" s="1"/>
  <c r="Q144" i="10" s="1"/>
  <c r="H143" i="10"/>
  <c r="O143" i="10" s="1"/>
  <c r="Q143" i="10" s="1"/>
  <c r="H142" i="10"/>
  <c r="O142" i="10" s="1"/>
  <c r="Q142" i="10" s="1"/>
  <c r="H141" i="10"/>
  <c r="O141" i="10" s="1"/>
  <c r="Q141" i="10" s="1"/>
  <c r="H140" i="10"/>
  <c r="O140" i="10" s="1"/>
  <c r="Q140" i="10" s="1"/>
  <c r="H139" i="10"/>
  <c r="O139" i="10" s="1"/>
  <c r="Q139" i="10" s="1"/>
  <c r="H138" i="10"/>
  <c r="O138" i="10" s="1"/>
  <c r="Q138" i="10" s="1"/>
  <c r="H137" i="10"/>
  <c r="O137" i="10" s="1"/>
  <c r="Q137" i="10" s="1"/>
  <c r="H136" i="10"/>
  <c r="O136" i="10" s="1"/>
  <c r="Q136" i="10" s="1"/>
  <c r="H135" i="10"/>
  <c r="O135" i="10" s="1"/>
  <c r="Q135" i="10" s="1"/>
  <c r="H134" i="10"/>
  <c r="O134" i="10" s="1"/>
  <c r="Q134" i="10" s="1"/>
  <c r="H133" i="10"/>
  <c r="O133" i="10" s="1"/>
  <c r="Q133" i="10" s="1"/>
  <c r="H132" i="10"/>
  <c r="O132" i="10" s="1"/>
  <c r="Q132" i="10" s="1"/>
  <c r="H131" i="10"/>
  <c r="O131" i="10" s="1"/>
  <c r="Q131" i="10" s="1"/>
  <c r="H130" i="10"/>
  <c r="O130" i="10" s="1"/>
  <c r="Q130" i="10" s="1"/>
  <c r="H129" i="10"/>
  <c r="O129" i="10" s="1"/>
  <c r="Q129" i="10" s="1"/>
  <c r="H128" i="10"/>
  <c r="O128" i="10" s="1"/>
  <c r="Q128" i="10" s="1"/>
  <c r="H127" i="10"/>
  <c r="O127" i="10" s="1"/>
  <c r="Q127" i="10" s="1"/>
  <c r="H126" i="10"/>
  <c r="O126" i="10" s="1"/>
  <c r="Q126" i="10" s="1"/>
  <c r="H125" i="10"/>
  <c r="O125" i="10" s="1"/>
  <c r="Q125" i="10" s="1"/>
  <c r="H124" i="10"/>
  <c r="O124" i="10" s="1"/>
  <c r="Q124" i="10" s="1"/>
  <c r="H123" i="10"/>
  <c r="O123" i="10" s="1"/>
  <c r="Q123" i="10" s="1"/>
  <c r="H122" i="10"/>
  <c r="O122" i="10" s="1"/>
  <c r="Q122" i="10" s="1"/>
  <c r="H121" i="10"/>
  <c r="O121" i="10" s="1"/>
  <c r="Q121" i="10" s="1"/>
  <c r="H120" i="10"/>
  <c r="O120" i="10" s="1"/>
  <c r="Q120" i="10" s="1"/>
  <c r="H119" i="10"/>
  <c r="O119" i="10" s="1"/>
  <c r="Q119" i="10" s="1"/>
  <c r="H118" i="10"/>
  <c r="O118" i="10" s="1"/>
  <c r="Q118" i="10" s="1"/>
  <c r="H117" i="10"/>
  <c r="O117" i="10" s="1"/>
  <c r="Q117" i="10" s="1"/>
  <c r="H116" i="10"/>
  <c r="O116" i="10" s="1"/>
  <c r="Q116" i="10" s="1"/>
  <c r="H115" i="10"/>
  <c r="O115" i="10" s="1"/>
  <c r="Q115" i="10" s="1"/>
  <c r="H114" i="10"/>
  <c r="O114" i="10" s="1"/>
  <c r="Q114" i="10" s="1"/>
  <c r="H113" i="10"/>
  <c r="O113" i="10" s="1"/>
  <c r="Q113" i="10" s="1"/>
  <c r="H112" i="10"/>
  <c r="O112" i="10" s="1"/>
  <c r="Q112" i="10" s="1"/>
  <c r="H111" i="10"/>
  <c r="O111" i="10" s="1"/>
  <c r="Q111" i="10" s="1"/>
  <c r="H110" i="10"/>
  <c r="O110" i="10" s="1"/>
  <c r="Q110" i="10" s="1"/>
  <c r="H109" i="10"/>
  <c r="O109" i="10" s="1"/>
  <c r="Q109" i="10" s="1"/>
  <c r="H108" i="10"/>
  <c r="O108" i="10" s="1"/>
  <c r="Q108" i="10" s="1"/>
  <c r="H107" i="10"/>
  <c r="O107" i="10" s="1"/>
  <c r="Q107" i="10" s="1"/>
  <c r="H106" i="10"/>
  <c r="O106" i="10" s="1"/>
  <c r="Q106" i="10" s="1"/>
  <c r="H105" i="10"/>
  <c r="O105" i="10" s="1"/>
  <c r="Q105" i="10" s="1"/>
  <c r="H104" i="10"/>
  <c r="O104" i="10" s="1"/>
  <c r="Q104" i="10" s="1"/>
  <c r="H103" i="10"/>
  <c r="O103" i="10" s="1"/>
  <c r="Q103" i="10" s="1"/>
  <c r="H102" i="10"/>
  <c r="O102" i="10" s="1"/>
  <c r="Q102" i="10" s="1"/>
  <c r="H101" i="10"/>
  <c r="O101" i="10" s="1"/>
  <c r="Q101" i="10" s="1"/>
  <c r="H100" i="10"/>
  <c r="O100" i="10" s="1"/>
  <c r="Q100" i="10" s="1"/>
  <c r="H99" i="10"/>
  <c r="O99" i="10" s="1"/>
  <c r="Q99" i="10" s="1"/>
  <c r="H98" i="10"/>
  <c r="O98" i="10" s="1"/>
  <c r="Q98" i="10" s="1"/>
  <c r="H97" i="10"/>
  <c r="O97" i="10" s="1"/>
  <c r="Q97" i="10" s="1"/>
  <c r="H96" i="10"/>
  <c r="O96" i="10" s="1"/>
  <c r="Q96" i="10" s="1"/>
  <c r="H95" i="10"/>
  <c r="O95" i="10" s="1"/>
  <c r="Q95" i="10" s="1"/>
  <c r="H94" i="10"/>
  <c r="O94" i="10" s="1"/>
  <c r="Q94" i="10" s="1"/>
  <c r="H93" i="10"/>
  <c r="O93" i="10" s="1"/>
  <c r="Q93" i="10" s="1"/>
  <c r="H92" i="10"/>
  <c r="O92" i="10" s="1"/>
  <c r="Q92" i="10" s="1"/>
  <c r="H91" i="10"/>
  <c r="O91" i="10" s="1"/>
  <c r="Q91" i="10" s="1"/>
  <c r="H90" i="10"/>
  <c r="O90" i="10" s="1"/>
  <c r="Q90" i="10" s="1"/>
  <c r="H89" i="10"/>
  <c r="O89" i="10" s="1"/>
  <c r="Q89" i="10" s="1"/>
  <c r="H88" i="10"/>
  <c r="O88" i="10" s="1"/>
  <c r="Q88" i="10" s="1"/>
  <c r="H87" i="10"/>
  <c r="O87" i="10" s="1"/>
  <c r="Q87" i="10" s="1"/>
  <c r="H86" i="10"/>
  <c r="O86" i="10" s="1"/>
  <c r="Q86" i="10" s="1"/>
  <c r="H85" i="10"/>
  <c r="O85" i="10" s="1"/>
  <c r="H84" i="10"/>
  <c r="O84" i="10" s="1"/>
  <c r="Q84" i="10" s="1"/>
  <c r="H83" i="10"/>
  <c r="O83" i="10" s="1"/>
  <c r="Q83" i="10" s="1"/>
  <c r="H82" i="10"/>
  <c r="O82" i="10" s="1"/>
  <c r="Q82" i="10" s="1"/>
  <c r="H81" i="10"/>
  <c r="O81" i="10" s="1"/>
  <c r="Q81" i="10" s="1"/>
  <c r="H80" i="10"/>
  <c r="O80" i="10" s="1"/>
  <c r="Q80" i="10" s="1"/>
  <c r="H79" i="10"/>
  <c r="O79" i="10" s="1"/>
  <c r="Q79" i="10" s="1"/>
  <c r="H78" i="10"/>
  <c r="O78" i="10" s="1"/>
  <c r="Q78" i="10" s="1"/>
  <c r="H77" i="10"/>
  <c r="O77" i="10" s="1"/>
  <c r="Q77" i="10" s="1"/>
  <c r="H76" i="10"/>
  <c r="O76" i="10" s="1"/>
  <c r="Q76" i="10" s="1"/>
  <c r="H75" i="10"/>
  <c r="O75" i="10" s="1"/>
  <c r="Q75" i="10" s="1"/>
  <c r="H74" i="10"/>
  <c r="O74" i="10" s="1"/>
  <c r="Q74" i="10" s="1"/>
  <c r="H73" i="10"/>
  <c r="O73" i="10" s="1"/>
  <c r="Q73" i="10" s="1"/>
  <c r="H72" i="10"/>
  <c r="O72" i="10" s="1"/>
  <c r="Q72" i="10" s="1"/>
  <c r="H71" i="10"/>
  <c r="O71" i="10" s="1"/>
  <c r="Q71" i="10" s="1"/>
  <c r="H70" i="10"/>
  <c r="O70" i="10" s="1"/>
  <c r="Q70" i="10" s="1"/>
  <c r="H69" i="10"/>
  <c r="O69" i="10" s="1"/>
  <c r="Q69" i="10" s="1"/>
  <c r="H68" i="10"/>
  <c r="O68" i="10" s="1"/>
  <c r="Q68" i="10" s="1"/>
  <c r="H67" i="10"/>
  <c r="O67" i="10" s="1"/>
  <c r="Q67" i="10" s="1"/>
  <c r="H66" i="10"/>
  <c r="O66" i="10" s="1"/>
  <c r="Q66" i="10" s="1"/>
  <c r="H65" i="10"/>
  <c r="O65" i="10" s="1"/>
  <c r="Q65" i="10" s="1"/>
  <c r="H64" i="10"/>
  <c r="O64" i="10" s="1"/>
  <c r="Q64" i="10" s="1"/>
  <c r="H63" i="10"/>
  <c r="O63" i="10" s="1"/>
  <c r="Q63" i="10" s="1"/>
  <c r="H62" i="10"/>
  <c r="O62" i="10" s="1"/>
  <c r="Q62" i="10" s="1"/>
  <c r="H61" i="10"/>
  <c r="O61" i="10" s="1"/>
  <c r="Q61" i="10" s="1"/>
  <c r="H60" i="10"/>
  <c r="O60" i="10" s="1"/>
  <c r="Q60" i="10" s="1"/>
  <c r="H59" i="10"/>
  <c r="O59" i="10" s="1"/>
  <c r="Q59" i="10" s="1"/>
  <c r="H58" i="10"/>
  <c r="O58" i="10" s="1"/>
  <c r="Q58" i="10" s="1"/>
  <c r="H57" i="10"/>
  <c r="O57" i="10" s="1"/>
  <c r="Q57" i="10" s="1"/>
  <c r="H56" i="10"/>
  <c r="O56" i="10" s="1"/>
  <c r="Q56" i="10" s="1"/>
  <c r="H55" i="10"/>
  <c r="O55" i="10" s="1"/>
  <c r="Q55" i="10" s="1"/>
  <c r="H54" i="10"/>
  <c r="O54" i="10" s="1"/>
  <c r="Q54" i="10" s="1"/>
  <c r="H53" i="10"/>
  <c r="O53" i="10" s="1"/>
  <c r="Q53" i="10" s="1"/>
  <c r="H52" i="10"/>
  <c r="O52" i="10" s="1"/>
  <c r="Q52" i="10" s="1"/>
  <c r="H51" i="10"/>
  <c r="O51" i="10" s="1"/>
  <c r="Q51" i="10" s="1"/>
  <c r="H50" i="10"/>
  <c r="O50" i="10" s="1"/>
  <c r="H49" i="10"/>
  <c r="O49" i="10" s="1"/>
  <c r="H48" i="10"/>
  <c r="O48" i="10" s="1"/>
  <c r="H47" i="10"/>
  <c r="O47" i="10" s="1"/>
  <c r="H46" i="10"/>
  <c r="O46" i="10" s="1"/>
  <c r="H45" i="10"/>
  <c r="O45" i="10" s="1"/>
  <c r="H44" i="10"/>
  <c r="O44" i="10" s="1"/>
  <c r="H43" i="10"/>
  <c r="O43" i="10" s="1"/>
  <c r="H42" i="10"/>
  <c r="O42" i="10" s="1"/>
  <c r="H41" i="10"/>
  <c r="O41" i="10" s="1"/>
  <c r="H40" i="10"/>
  <c r="O40" i="10" s="1"/>
  <c r="H39" i="10"/>
  <c r="O39" i="10" s="1"/>
  <c r="H38" i="10"/>
  <c r="O38" i="10" s="1"/>
  <c r="H37" i="10"/>
  <c r="O37" i="10" s="1"/>
  <c r="H36" i="10"/>
  <c r="O36" i="10" s="1"/>
  <c r="H35" i="10"/>
  <c r="O35" i="10" s="1"/>
  <c r="H34" i="10"/>
  <c r="O34" i="10" s="1"/>
  <c r="H33" i="10"/>
  <c r="O33" i="10" s="1"/>
  <c r="H32" i="10"/>
  <c r="O32" i="10" s="1"/>
  <c r="H31" i="10"/>
  <c r="O31" i="10" s="1"/>
  <c r="H30" i="10"/>
  <c r="O30" i="10" s="1"/>
  <c r="H29" i="10"/>
  <c r="O29" i="10" s="1"/>
  <c r="H28" i="10"/>
  <c r="O28" i="10" s="1"/>
  <c r="H27" i="10"/>
  <c r="O27" i="10" s="1"/>
  <c r="H26" i="10"/>
  <c r="O26" i="10" s="1"/>
  <c r="H25" i="10"/>
  <c r="O25" i="10" s="1"/>
  <c r="H24" i="10"/>
  <c r="O24" i="10" s="1"/>
  <c r="H23" i="10"/>
  <c r="O23" i="10" s="1"/>
  <c r="H22" i="10"/>
  <c r="O22" i="10" s="1"/>
  <c r="H21" i="10"/>
  <c r="O21" i="10" s="1"/>
  <c r="H20" i="10"/>
  <c r="O20" i="10" s="1"/>
  <c r="Q20" i="10" s="1"/>
  <c r="H19" i="10"/>
  <c r="O19" i="10" s="1"/>
  <c r="Q19" i="10" s="1"/>
  <c r="H18" i="10"/>
  <c r="O18" i="10" s="1"/>
  <c r="Q18" i="10" s="1"/>
  <c r="H17" i="10"/>
  <c r="O17" i="10" s="1"/>
  <c r="Q17" i="10" s="1"/>
  <c r="H16" i="10"/>
  <c r="O16" i="10" s="1"/>
  <c r="Q16" i="10" s="1"/>
  <c r="H15" i="10"/>
  <c r="O15" i="10" s="1"/>
  <c r="Q15" i="10" s="1"/>
  <c r="H14" i="10"/>
  <c r="O14" i="10" s="1"/>
  <c r="Q14" i="10" s="1"/>
  <c r="H13" i="10"/>
  <c r="O13" i="10" s="1"/>
  <c r="Q13" i="10" s="1"/>
  <c r="H12" i="10"/>
  <c r="O12" i="10" s="1"/>
  <c r="Q12" i="10" s="1"/>
  <c r="H11" i="10"/>
  <c r="O11" i="10" s="1"/>
  <c r="H10" i="10"/>
  <c r="O10" i="10" s="1"/>
  <c r="H8" i="10"/>
  <c r="O8" i="10" s="1"/>
  <c r="Q85" i="10" l="1"/>
  <c r="Q212" i="10" s="1"/>
  <c r="O212" i="10"/>
  <c r="P10" i="10"/>
  <c r="P146" i="10"/>
  <c r="P32" i="10"/>
  <c r="P22" i="10"/>
  <c r="P14" i="10"/>
  <c r="E74" i="10"/>
  <c r="P74" i="10" s="1"/>
  <c r="E110" i="10"/>
  <c r="P110" i="10" s="1"/>
  <c r="E205" i="10"/>
  <c r="P205" i="10" s="1"/>
  <c r="E157" i="10"/>
  <c r="P157" i="10" s="1"/>
  <c r="E55" i="10"/>
  <c r="P55" i="10" s="1"/>
  <c r="E40" i="10"/>
  <c r="P40" i="10" s="1"/>
  <c r="E52" i="10"/>
  <c r="P52" i="10" s="1"/>
  <c r="E15" i="10"/>
  <c r="P15" i="10" s="1"/>
  <c r="E23" i="10"/>
  <c r="P23" i="10" s="1"/>
  <c r="E33" i="10"/>
  <c r="P33" i="10" s="1"/>
  <c r="E44" i="10"/>
  <c r="P44" i="10" s="1"/>
  <c r="E56" i="10"/>
  <c r="P56" i="10" s="1"/>
  <c r="E80" i="10"/>
  <c r="P80" i="10" s="1"/>
  <c r="E116" i="10"/>
  <c r="P116" i="10" s="1"/>
  <c r="E152" i="10"/>
  <c r="P152" i="10" s="1"/>
  <c r="E188" i="10"/>
  <c r="P188" i="10" s="1"/>
  <c r="E182" i="10"/>
  <c r="P182" i="10" s="1"/>
  <c r="E16" i="10"/>
  <c r="P16" i="10" s="1"/>
  <c r="E26" i="10"/>
  <c r="P26" i="10" s="1"/>
  <c r="E34" i="10"/>
  <c r="P34" i="10" s="1"/>
  <c r="E45" i="10"/>
  <c r="P45" i="10" s="1"/>
  <c r="E57" i="10"/>
  <c r="P57" i="10" s="1"/>
  <c r="E86" i="10"/>
  <c r="P86" i="10" s="1"/>
  <c r="E122" i="10"/>
  <c r="P122" i="10" s="1"/>
  <c r="E158" i="10"/>
  <c r="P158" i="10" s="1"/>
  <c r="E194" i="10"/>
  <c r="P194" i="10" s="1"/>
  <c r="E17" i="10"/>
  <c r="P17" i="10" s="1"/>
  <c r="E27" i="10"/>
  <c r="P27" i="10" s="1"/>
  <c r="E35" i="10"/>
  <c r="P35" i="10" s="1"/>
  <c r="E46" i="10"/>
  <c r="P46" i="10" s="1"/>
  <c r="E58" i="10"/>
  <c r="P58" i="10" s="1"/>
  <c r="E92" i="10"/>
  <c r="P92" i="10" s="1"/>
  <c r="E128" i="10"/>
  <c r="P128" i="10" s="1"/>
  <c r="E164" i="10"/>
  <c r="P164" i="10" s="1"/>
  <c r="E200" i="10"/>
  <c r="P200" i="10" s="1"/>
  <c r="E20" i="10"/>
  <c r="P20" i="10" s="1"/>
  <c r="E28" i="10"/>
  <c r="P28" i="10" s="1"/>
  <c r="E38" i="10"/>
  <c r="P38" i="10" s="1"/>
  <c r="E50" i="10"/>
  <c r="P50" i="10" s="1"/>
  <c r="E62" i="10"/>
  <c r="P62" i="10" s="1"/>
  <c r="E98" i="10"/>
  <c r="P98" i="10" s="1"/>
  <c r="E134" i="10"/>
  <c r="P134" i="10" s="1"/>
  <c r="E170" i="10"/>
  <c r="P170" i="10" s="1"/>
  <c r="E206" i="10"/>
  <c r="P206" i="10" s="1"/>
  <c r="E11" i="10"/>
  <c r="E21" i="10"/>
  <c r="P21" i="10" s="1"/>
  <c r="E29" i="10"/>
  <c r="P29" i="10" s="1"/>
  <c r="E39" i="10"/>
  <c r="P39" i="10" s="1"/>
  <c r="E51" i="10"/>
  <c r="P51" i="10" s="1"/>
  <c r="E68" i="10"/>
  <c r="P68" i="10" s="1"/>
  <c r="E104" i="10"/>
  <c r="P104" i="10" s="1"/>
  <c r="E140" i="10"/>
  <c r="P140" i="10" s="1"/>
  <c r="E176" i="10"/>
  <c r="P176" i="10" s="1"/>
  <c r="E8" i="10"/>
  <c r="P8" i="10" s="1"/>
  <c r="E63" i="10"/>
  <c r="P63" i="10" s="1"/>
  <c r="E69" i="10"/>
  <c r="P69" i="10" s="1"/>
  <c r="E75" i="10"/>
  <c r="P75" i="10" s="1"/>
  <c r="E81" i="10"/>
  <c r="P81" i="10" s="1"/>
  <c r="E87" i="10"/>
  <c r="P87" i="10" s="1"/>
  <c r="E93" i="10"/>
  <c r="P93" i="10" s="1"/>
  <c r="E99" i="10"/>
  <c r="P99" i="10" s="1"/>
  <c r="E105" i="10"/>
  <c r="P105" i="10" s="1"/>
  <c r="E111" i="10"/>
  <c r="P111" i="10" s="1"/>
  <c r="E117" i="10"/>
  <c r="P117" i="10" s="1"/>
  <c r="E123" i="10"/>
  <c r="P123" i="10" s="1"/>
  <c r="E129" i="10"/>
  <c r="P129" i="10" s="1"/>
  <c r="E135" i="10"/>
  <c r="P135" i="10" s="1"/>
  <c r="E141" i="10"/>
  <c r="P141" i="10" s="1"/>
  <c r="E147" i="10"/>
  <c r="P147" i="10" s="1"/>
  <c r="E153" i="10"/>
  <c r="P153" i="10" s="1"/>
  <c r="E159" i="10"/>
  <c r="P159" i="10" s="1"/>
  <c r="E165" i="10"/>
  <c r="P165" i="10" s="1"/>
  <c r="E171" i="10"/>
  <c r="P171" i="10" s="1"/>
  <c r="E177" i="10"/>
  <c r="P177" i="10" s="1"/>
  <c r="E183" i="10"/>
  <c r="P183" i="10" s="1"/>
  <c r="E189" i="10"/>
  <c r="P189" i="10" s="1"/>
  <c r="E195" i="10"/>
  <c r="P195" i="10" s="1"/>
  <c r="E201" i="10"/>
  <c r="P201" i="10" s="1"/>
  <c r="E207" i="10"/>
  <c r="P207" i="10" s="1"/>
  <c r="E64" i="10"/>
  <c r="P64" i="10" s="1"/>
  <c r="E70" i="10"/>
  <c r="P70" i="10" s="1"/>
  <c r="E76" i="10"/>
  <c r="P76" i="10" s="1"/>
  <c r="E82" i="10"/>
  <c r="P82" i="10" s="1"/>
  <c r="E88" i="10"/>
  <c r="P88" i="10" s="1"/>
  <c r="E94" i="10"/>
  <c r="P94" i="10" s="1"/>
  <c r="E100" i="10"/>
  <c r="P100" i="10" s="1"/>
  <c r="E106" i="10"/>
  <c r="P106" i="10" s="1"/>
  <c r="E112" i="10"/>
  <c r="P112" i="10" s="1"/>
  <c r="E118" i="10"/>
  <c r="P118" i="10" s="1"/>
  <c r="E124" i="10"/>
  <c r="P124" i="10" s="1"/>
  <c r="E130" i="10"/>
  <c r="P130" i="10" s="1"/>
  <c r="E136" i="10"/>
  <c r="P136" i="10" s="1"/>
  <c r="E142" i="10"/>
  <c r="P142" i="10" s="1"/>
  <c r="E148" i="10"/>
  <c r="P148" i="10" s="1"/>
  <c r="E154" i="10"/>
  <c r="P154" i="10" s="1"/>
  <c r="E160" i="10"/>
  <c r="P160" i="10" s="1"/>
  <c r="E166" i="10"/>
  <c r="P166" i="10" s="1"/>
  <c r="E172" i="10"/>
  <c r="P172" i="10" s="1"/>
  <c r="E178" i="10"/>
  <c r="P178" i="10" s="1"/>
  <c r="E184" i="10"/>
  <c r="P184" i="10" s="1"/>
  <c r="E190" i="10"/>
  <c r="P190" i="10" s="1"/>
  <c r="E196" i="10"/>
  <c r="P196" i="10" s="1"/>
  <c r="E202" i="10"/>
  <c r="P202" i="10" s="1"/>
  <c r="E208" i="10"/>
  <c r="P208" i="10" s="1"/>
  <c r="E41" i="10"/>
  <c r="P41" i="10" s="1"/>
  <c r="E47" i="10"/>
  <c r="P47" i="10" s="1"/>
  <c r="E53" i="10"/>
  <c r="P53" i="10" s="1"/>
  <c r="E59" i="10"/>
  <c r="P59" i="10" s="1"/>
  <c r="E65" i="10"/>
  <c r="P65" i="10" s="1"/>
  <c r="E71" i="10"/>
  <c r="P71" i="10" s="1"/>
  <c r="E77" i="10"/>
  <c r="P77" i="10" s="1"/>
  <c r="E83" i="10"/>
  <c r="P83" i="10" s="1"/>
  <c r="E89" i="10"/>
  <c r="P89" i="10" s="1"/>
  <c r="E95" i="10"/>
  <c r="P95" i="10" s="1"/>
  <c r="E101" i="10"/>
  <c r="P101" i="10" s="1"/>
  <c r="E107" i="10"/>
  <c r="P107" i="10" s="1"/>
  <c r="E113" i="10"/>
  <c r="P113" i="10" s="1"/>
  <c r="E119" i="10"/>
  <c r="P119" i="10" s="1"/>
  <c r="E125" i="10"/>
  <c r="P125" i="10" s="1"/>
  <c r="E131" i="10"/>
  <c r="P131" i="10" s="1"/>
  <c r="E137" i="10"/>
  <c r="P137" i="10" s="1"/>
  <c r="E143" i="10"/>
  <c r="P143" i="10" s="1"/>
  <c r="E149" i="10"/>
  <c r="P149" i="10" s="1"/>
  <c r="E155" i="10"/>
  <c r="P155" i="10" s="1"/>
  <c r="E161" i="10"/>
  <c r="P161" i="10" s="1"/>
  <c r="E167" i="10"/>
  <c r="P167" i="10" s="1"/>
  <c r="E173" i="10"/>
  <c r="P173" i="10" s="1"/>
  <c r="E179" i="10"/>
  <c r="P179" i="10" s="1"/>
  <c r="E185" i="10"/>
  <c r="P185" i="10" s="1"/>
  <c r="E191" i="10"/>
  <c r="P191" i="10" s="1"/>
  <c r="E197" i="10"/>
  <c r="P197" i="10" s="1"/>
  <c r="E203" i="10"/>
  <c r="P203" i="10" s="1"/>
  <c r="E209" i="10"/>
  <c r="P209" i="10" s="1"/>
  <c r="E12" i="10"/>
  <c r="P12" i="10" s="1"/>
  <c r="E18" i="10"/>
  <c r="P18" i="10" s="1"/>
  <c r="E24" i="10"/>
  <c r="P24" i="10" s="1"/>
  <c r="E30" i="10"/>
  <c r="P30" i="10" s="1"/>
  <c r="E36" i="10"/>
  <c r="P36" i="10" s="1"/>
  <c r="E42" i="10"/>
  <c r="P42" i="10" s="1"/>
  <c r="E48" i="10"/>
  <c r="P48" i="10" s="1"/>
  <c r="E54" i="10"/>
  <c r="P54" i="10" s="1"/>
  <c r="E60" i="10"/>
  <c r="P60" i="10" s="1"/>
  <c r="E66" i="10"/>
  <c r="P66" i="10" s="1"/>
  <c r="E72" i="10"/>
  <c r="P72" i="10" s="1"/>
  <c r="E78" i="10"/>
  <c r="P78" i="10" s="1"/>
  <c r="E84" i="10"/>
  <c r="P84" i="10" s="1"/>
  <c r="E90" i="10"/>
  <c r="P90" i="10" s="1"/>
  <c r="E96" i="10"/>
  <c r="P96" i="10" s="1"/>
  <c r="E102" i="10"/>
  <c r="P102" i="10" s="1"/>
  <c r="E108" i="10"/>
  <c r="P108" i="10" s="1"/>
  <c r="E114" i="10"/>
  <c r="P114" i="10" s="1"/>
  <c r="E120" i="10"/>
  <c r="P120" i="10" s="1"/>
  <c r="E126" i="10"/>
  <c r="P126" i="10" s="1"/>
  <c r="E132" i="10"/>
  <c r="P132" i="10" s="1"/>
  <c r="E138" i="10"/>
  <c r="P138" i="10" s="1"/>
  <c r="E144" i="10"/>
  <c r="P144" i="10" s="1"/>
  <c r="E150" i="10"/>
  <c r="P150" i="10" s="1"/>
  <c r="E156" i="10"/>
  <c r="P156" i="10" s="1"/>
  <c r="E162" i="10"/>
  <c r="P162" i="10" s="1"/>
  <c r="E168" i="10"/>
  <c r="P168" i="10" s="1"/>
  <c r="E174" i="10"/>
  <c r="P174" i="10" s="1"/>
  <c r="E180" i="10"/>
  <c r="P180" i="10" s="1"/>
  <c r="E186" i="10"/>
  <c r="P186" i="10" s="1"/>
  <c r="E192" i="10"/>
  <c r="P192" i="10" s="1"/>
  <c r="E198" i="10"/>
  <c r="P198" i="10" s="1"/>
  <c r="E204" i="10"/>
  <c r="P204" i="10" s="1"/>
  <c r="E210" i="10"/>
  <c r="P210" i="10" s="1"/>
  <c r="E13" i="10"/>
  <c r="P13" i="10" s="1"/>
  <c r="E19" i="10"/>
  <c r="P19" i="10" s="1"/>
  <c r="E25" i="10"/>
  <c r="P25" i="10" s="1"/>
  <c r="E31" i="10"/>
  <c r="P31" i="10" s="1"/>
  <c r="E37" i="10"/>
  <c r="P37" i="10" s="1"/>
  <c r="E43" i="10"/>
  <c r="P43" i="10" s="1"/>
  <c r="E49" i="10"/>
  <c r="P49" i="10" s="1"/>
  <c r="E61" i="10"/>
  <c r="P61" i="10" s="1"/>
  <c r="E67" i="10"/>
  <c r="P67" i="10" s="1"/>
  <c r="E73" i="10"/>
  <c r="P73" i="10" s="1"/>
  <c r="E79" i="10"/>
  <c r="P79" i="10" s="1"/>
  <c r="E85" i="10"/>
  <c r="P85" i="10" s="1"/>
  <c r="E91" i="10"/>
  <c r="P91" i="10" s="1"/>
  <c r="E97" i="10"/>
  <c r="P97" i="10" s="1"/>
  <c r="E103" i="10"/>
  <c r="P103" i="10" s="1"/>
  <c r="E109" i="10"/>
  <c r="P109" i="10" s="1"/>
  <c r="E115" i="10"/>
  <c r="P115" i="10" s="1"/>
  <c r="E121" i="10"/>
  <c r="P121" i="10" s="1"/>
  <c r="E127" i="10"/>
  <c r="P127" i="10" s="1"/>
  <c r="E133" i="10"/>
  <c r="P133" i="10" s="1"/>
  <c r="E139" i="10"/>
  <c r="P139" i="10" s="1"/>
  <c r="E145" i="10"/>
  <c r="P145" i="10" s="1"/>
  <c r="E151" i="10"/>
  <c r="P151" i="10" s="1"/>
  <c r="E163" i="10"/>
  <c r="P163" i="10" s="1"/>
  <c r="E169" i="10"/>
  <c r="P169" i="10" s="1"/>
  <c r="E175" i="10"/>
  <c r="P175" i="10" s="1"/>
  <c r="E181" i="10"/>
  <c r="P181" i="10" s="1"/>
  <c r="E187" i="10"/>
  <c r="P187" i="10" s="1"/>
  <c r="E193" i="10"/>
  <c r="P193" i="10" s="1"/>
  <c r="E199" i="10"/>
  <c r="P199" i="10" s="1"/>
  <c r="H212" i="10"/>
  <c r="H15" i="11" s="1"/>
  <c r="D11" i="11"/>
  <c r="E10" i="11"/>
  <c r="F10" i="11" s="1"/>
  <c r="E8" i="11"/>
  <c r="F8" i="11" s="1"/>
  <c r="E9" i="11"/>
  <c r="F9" i="11" s="1"/>
  <c r="J10" i="11" l="1"/>
  <c r="H9" i="11"/>
  <c r="I9" i="11" s="1"/>
  <c r="H8" i="11"/>
  <c r="J9" i="11"/>
  <c r="J8" i="11"/>
  <c r="H10" i="11"/>
  <c r="P11" i="10"/>
  <c r="E15" i="11"/>
  <c r="I10" i="11"/>
  <c r="I8" i="11"/>
  <c r="E212" i="10"/>
  <c r="E11" i="11"/>
  <c r="F11" i="11" s="1"/>
  <c r="I11" i="11" l="1"/>
</calcChain>
</file>

<file path=xl/sharedStrings.xml><?xml version="1.0" encoding="utf-8"?>
<sst xmlns="http://schemas.openxmlformats.org/spreadsheetml/2006/main" count="70" uniqueCount="52">
  <si>
    <t>備考</t>
    <rPh sb="0" eb="2">
      <t>ビコウ</t>
    </rPh>
    <phoneticPr fontId="1"/>
  </si>
  <si>
    <t>市町村名</t>
    <rPh sb="0" eb="4">
      <t>シチョウソンメイ</t>
    </rPh>
    <phoneticPr fontId="1"/>
  </si>
  <si>
    <t>盛岡市</t>
    <rPh sb="0" eb="3">
      <t>モリオカシ</t>
    </rPh>
    <phoneticPr fontId="1"/>
  </si>
  <si>
    <t>15㎥以上</t>
    <rPh sb="3" eb="5">
      <t>イジョウ</t>
    </rPh>
    <phoneticPr fontId="1"/>
  </si>
  <si>
    <t>（合計）</t>
    <rPh sb="1" eb="3">
      <t>ゴウケイ</t>
    </rPh>
    <phoneticPr fontId="1"/>
  </si>
  <si>
    <t>令和５年５月</t>
    <rPh sb="0" eb="2">
      <t>レイワ</t>
    </rPh>
    <rPh sb="3" eb="4">
      <t>ネン</t>
    </rPh>
    <rPh sb="5" eb="6">
      <t>ガツ</t>
    </rPh>
    <phoneticPr fontId="1"/>
  </si>
  <si>
    <t>宮古市</t>
    <rPh sb="0" eb="3">
      <t>ミヤコシ</t>
    </rPh>
    <phoneticPr fontId="1"/>
  </si>
  <si>
    <t>令和５年９月</t>
    <phoneticPr fontId="1"/>
  </si>
  <si>
    <t>使用量
（㎥）</t>
    <rPh sb="0" eb="3">
      <t>シヨウリョウ</t>
    </rPh>
    <phoneticPr fontId="1"/>
  </si>
  <si>
    <t>合計</t>
    <rPh sb="0" eb="2">
      <t>ゴウケイ</t>
    </rPh>
    <phoneticPr fontId="1"/>
  </si>
  <si>
    <t>該当契約数</t>
    <rPh sb="0" eb="2">
      <t>ガイトウ</t>
    </rPh>
    <rPh sb="2" eb="5">
      <t>ケイヤクスウ</t>
    </rPh>
    <phoneticPr fontId="1"/>
  </si>
  <si>
    <t>＜一覧の留意事項＞</t>
    <rPh sb="1" eb="3">
      <t>イチラン</t>
    </rPh>
    <rPh sb="4" eb="8">
      <t>リュウイジコウ</t>
    </rPh>
    <phoneticPr fontId="1"/>
  </si>
  <si>
    <t>顧客コード等</t>
    <rPh sb="0" eb="2">
      <t>コキャク</t>
    </rPh>
    <rPh sb="5" eb="6">
      <t>ナド</t>
    </rPh>
    <phoneticPr fontId="1"/>
  </si>
  <si>
    <t>例）08401810</t>
    <rPh sb="0" eb="1">
      <t>レイ</t>
    </rPh>
    <phoneticPr fontId="1"/>
  </si>
  <si>
    <t>例）33669900</t>
    <rPh sb="0" eb="1">
      <t>レイ</t>
    </rPh>
    <phoneticPr fontId="1"/>
  </si>
  <si>
    <t>１　値引実施状況の報告</t>
    <rPh sb="4" eb="6">
      <t>ジッシ</t>
    </rPh>
    <rPh sb="6" eb="8">
      <t>ジョウキョウ</t>
    </rPh>
    <rPh sb="9" eb="11">
      <t>ホウコク</t>
    </rPh>
    <phoneticPr fontId="1"/>
  </si>
  <si>
    <t>値引単価
(６か月分）</t>
    <rPh sb="2" eb="4">
      <t>タンカ</t>
    </rPh>
    <rPh sb="8" eb="9">
      <t>ゲツ</t>
    </rPh>
    <rPh sb="9" eb="10">
      <t>ブン</t>
    </rPh>
    <phoneticPr fontId="1"/>
  </si>
  <si>
    <t>値引すべき額
（円）</t>
    <rPh sb="5" eb="6">
      <t>ガク</t>
    </rPh>
    <rPh sb="8" eb="9">
      <t>エン</t>
    </rPh>
    <phoneticPr fontId="1"/>
  </si>
  <si>
    <t>値引した額
（合計）</t>
    <rPh sb="4" eb="5">
      <t>ガク</t>
    </rPh>
    <rPh sb="7" eb="9">
      <t>ゴウケイ</t>
    </rPh>
    <phoneticPr fontId="1"/>
  </si>
  <si>
    <t>値引した額
（円）</t>
    <rPh sb="4" eb="5">
      <t>ガク</t>
    </rPh>
    <rPh sb="7" eb="8">
      <t>エン</t>
    </rPh>
    <phoneticPr fontId="1"/>
  </si>
  <si>
    <t>販売所名</t>
    <rPh sb="0" eb="3">
      <t>ハンバイショ</t>
    </rPh>
    <rPh sb="3" eb="4">
      <t>メイ</t>
    </rPh>
    <phoneticPr fontId="1"/>
  </si>
  <si>
    <t>値引を行った家庭・企業等の一覧表（支援金支給申請書兼請求書（様式第２号）添付書類）／総括表</t>
    <rPh sb="0" eb="2">
      <t>ネビキ</t>
    </rPh>
    <rPh sb="3" eb="4">
      <t>オコナ</t>
    </rPh>
    <rPh sb="6" eb="8">
      <t>カテイ</t>
    </rPh>
    <rPh sb="9" eb="11">
      <t>キギョウ</t>
    </rPh>
    <rPh sb="11" eb="12">
      <t>ナド</t>
    </rPh>
    <rPh sb="13" eb="16">
      <t>イチランヒョウ</t>
    </rPh>
    <rPh sb="17" eb="20">
      <t>シエンキン</t>
    </rPh>
    <rPh sb="20" eb="22">
      <t>シキュウ</t>
    </rPh>
    <rPh sb="22" eb="25">
      <t>シンセイショ</t>
    </rPh>
    <rPh sb="25" eb="26">
      <t>ケン</t>
    </rPh>
    <rPh sb="26" eb="29">
      <t>セイキュウショ</t>
    </rPh>
    <rPh sb="30" eb="32">
      <t>ヨウシキ</t>
    </rPh>
    <rPh sb="32" eb="33">
      <t>ダイ</t>
    </rPh>
    <rPh sb="34" eb="35">
      <t>ゴウ</t>
    </rPh>
    <rPh sb="36" eb="38">
      <t>テンプ</t>
    </rPh>
    <rPh sb="38" eb="40">
      <t>ショルイ</t>
    </rPh>
    <rPh sb="42" eb="45">
      <t>ソウカツヒョウ</t>
    </rPh>
    <phoneticPr fontId="1"/>
  </si>
  <si>
    <t>値引を行った家庭・企業等の一覧表（支援金支給申請書兼請求書（様式第２号）添付書類）／一覧</t>
    <rPh sb="0" eb="2">
      <t>ネビキ</t>
    </rPh>
    <rPh sb="3" eb="4">
      <t>オコナ</t>
    </rPh>
    <rPh sb="6" eb="8">
      <t>カテイ</t>
    </rPh>
    <rPh sb="9" eb="11">
      <t>キギョウ</t>
    </rPh>
    <rPh sb="11" eb="12">
      <t>ナド</t>
    </rPh>
    <rPh sb="13" eb="16">
      <t>イチランヒョウ</t>
    </rPh>
    <rPh sb="17" eb="20">
      <t>シエンキン</t>
    </rPh>
    <rPh sb="20" eb="22">
      <t>シキュウ</t>
    </rPh>
    <rPh sb="22" eb="25">
      <t>シンセイショ</t>
    </rPh>
    <rPh sb="25" eb="26">
      <t>ケン</t>
    </rPh>
    <rPh sb="26" eb="29">
      <t>セイキュウショ</t>
    </rPh>
    <rPh sb="30" eb="32">
      <t>ヨウシキ</t>
    </rPh>
    <rPh sb="32" eb="33">
      <t>ダイ</t>
    </rPh>
    <rPh sb="34" eb="35">
      <t>ゴウ</t>
    </rPh>
    <rPh sb="36" eb="38">
      <t>テンプ</t>
    </rPh>
    <rPh sb="38" eb="40">
      <t>ショルイ</t>
    </rPh>
    <rPh sb="42" eb="44">
      <t>イチラン</t>
    </rPh>
    <phoneticPr fontId="1"/>
  </si>
  <si>
    <t>　「顧客コード等」：個人を識別するために記載してください。</t>
    <rPh sb="7" eb="8">
      <t>ナド</t>
    </rPh>
    <rPh sb="10" eb="12">
      <t>コジン</t>
    </rPh>
    <rPh sb="13" eb="15">
      <t>シキベツ</t>
    </rPh>
    <rPh sb="20" eb="22">
      <t>キサイ</t>
    </rPh>
    <phoneticPr fontId="1"/>
  </si>
  <si>
    <t>※「通し番号」　　：対象者数を確認できるように記載してください。</t>
    <rPh sb="2" eb="3">
      <t>トオ</t>
    </rPh>
    <rPh sb="4" eb="6">
      <t>バンゴウ</t>
    </rPh>
    <rPh sb="10" eb="13">
      <t>タイショウシャ</t>
    </rPh>
    <rPh sb="13" eb="14">
      <t>スウ</t>
    </rPh>
    <rPh sb="15" eb="17">
      <t>カクニン</t>
    </rPh>
    <rPh sb="23" eb="25">
      <t>キサイ</t>
    </rPh>
    <phoneticPr fontId="1"/>
  </si>
  <si>
    <t>　「使用量」　　　：実際の「使用量」を記載してください。「値引すべき額」は自動計算されます。</t>
    <rPh sb="2" eb="5">
      <t>シヨウリョウ</t>
    </rPh>
    <rPh sb="10" eb="12">
      <t>ジッサイ</t>
    </rPh>
    <rPh sb="14" eb="16">
      <t>シヨウ</t>
    </rPh>
    <rPh sb="16" eb="17">
      <t>リョウ</t>
    </rPh>
    <rPh sb="19" eb="21">
      <t>キサイ</t>
    </rPh>
    <rPh sb="34" eb="35">
      <t>ガク</t>
    </rPh>
    <rPh sb="37" eb="39">
      <t>ジドウ</t>
    </rPh>
    <rPh sb="39" eb="41">
      <t>ケイサン</t>
    </rPh>
    <phoneticPr fontId="1"/>
  </si>
  <si>
    <t>　「備考」　　　　：「顧客コード等」に氏名を記載する場合、同姓同名や法人名が同一の対象者について識別可能になる情報などを記載してください。</t>
    <rPh sb="2" eb="4">
      <t>ビコウ</t>
    </rPh>
    <rPh sb="22" eb="24">
      <t>キサイ</t>
    </rPh>
    <rPh sb="29" eb="31">
      <t>ドウセイ</t>
    </rPh>
    <rPh sb="31" eb="33">
      <t>ドウメイ</t>
    </rPh>
    <rPh sb="34" eb="36">
      <t>ホウジン</t>
    </rPh>
    <rPh sb="36" eb="37">
      <t>メイ</t>
    </rPh>
    <rPh sb="38" eb="40">
      <t>ドウイツ</t>
    </rPh>
    <rPh sb="41" eb="44">
      <t>タイショウシャ</t>
    </rPh>
    <rPh sb="48" eb="50">
      <t>シキベツ</t>
    </rPh>
    <rPh sb="50" eb="52">
      <t>カノウ</t>
    </rPh>
    <rPh sb="55" eb="57">
      <t>ジョウホウ</t>
    </rPh>
    <rPh sb="60" eb="62">
      <t>キサイ</t>
    </rPh>
    <phoneticPr fontId="1"/>
  </si>
  <si>
    <t>令和５年10月</t>
    <phoneticPr fontId="1"/>
  </si>
  <si>
    <t>例）18100150</t>
    <rPh sb="0" eb="1">
      <t>レイ</t>
    </rPh>
    <phoneticPr fontId="1"/>
  </si>
  <si>
    <t>奥州市</t>
    <rPh sb="0" eb="2">
      <t>オウシュウ</t>
    </rPh>
    <rPh sb="2" eb="3">
      <t>シ</t>
    </rPh>
    <phoneticPr fontId="1"/>
  </si>
  <si>
    <t>（合計）</t>
    <rPh sb="1" eb="3">
      <t>ゴウケイ</t>
    </rPh>
    <phoneticPr fontId="1"/>
  </si>
  <si>
    <t>令和５年11月</t>
    <phoneticPr fontId="1"/>
  </si>
  <si>
    <t>【１】９月請求以降で６か月分を値引</t>
    <rPh sb="7" eb="9">
      <t>イコウ</t>
    </rPh>
    <phoneticPr fontId="1"/>
  </si>
  <si>
    <t>通し
番号</t>
    <rPh sb="0" eb="1">
      <t>トオ</t>
    </rPh>
    <rPh sb="3" eb="5">
      <t>バンゴウ</t>
    </rPh>
    <phoneticPr fontId="1"/>
  </si>
  <si>
    <t>(例１)</t>
    <rPh sb="1" eb="2">
      <t>レイ</t>
    </rPh>
    <phoneticPr fontId="1"/>
  </si>
  <si>
    <t>(例２)</t>
    <rPh sb="1" eb="2">
      <t>レイ</t>
    </rPh>
    <phoneticPr fontId="1"/>
  </si>
  <si>
    <t>(例３)</t>
    <rPh sb="1" eb="2">
      <t>レイ</t>
    </rPh>
    <phoneticPr fontId="1"/>
  </si>
  <si>
    <t>料金額（税込）
（値引前）</t>
    <rPh sb="0" eb="2">
      <t>リョウキン</t>
    </rPh>
    <rPh sb="2" eb="3">
      <t>ガク</t>
    </rPh>
    <rPh sb="4" eb="6">
      <t>ゼイコミ</t>
    </rPh>
    <rPh sb="11" eb="12">
      <t>マエ</t>
    </rPh>
    <phoneticPr fontId="1"/>
  </si>
  <si>
    <t>請求額（税込）
（値引後）</t>
    <rPh sb="0" eb="3">
      <t>セイキュウガク</t>
    </rPh>
    <rPh sb="4" eb="6">
      <t>ゼイコミ</t>
    </rPh>
    <rPh sb="11" eb="12">
      <t>アト</t>
    </rPh>
    <phoneticPr fontId="1"/>
  </si>
  <si>
    <t>請求額（税込）
（値引後）</t>
    <rPh sb="0" eb="3">
      <t>セイキュウガク</t>
    </rPh>
    <rPh sb="4" eb="6">
      <t>ゼイコ</t>
    </rPh>
    <rPh sb="11" eb="12">
      <t>アト</t>
    </rPh>
    <phoneticPr fontId="1"/>
  </si>
  <si>
    <t>値引した額
（税込合計）</t>
    <rPh sb="0" eb="2">
      <t>ネビキ</t>
    </rPh>
    <rPh sb="4" eb="5">
      <t>ガク</t>
    </rPh>
    <rPh sb="7" eb="9">
      <t>ゼイコ</t>
    </rPh>
    <rPh sb="9" eb="11">
      <t>ゴウケイ</t>
    </rPh>
    <phoneticPr fontId="1"/>
  </si>
  <si>
    <t>料金額（税込）
（値引前）</t>
    <rPh sb="0" eb="2">
      <t>リョウキン</t>
    </rPh>
    <rPh sb="2" eb="3">
      <t>ガク</t>
    </rPh>
    <rPh sb="4" eb="6">
      <t>ゼイコ</t>
    </rPh>
    <rPh sb="11" eb="12">
      <t>マエ</t>
    </rPh>
    <phoneticPr fontId="1"/>
  </si>
  <si>
    <t>支援金の額
（円）</t>
    <rPh sb="0" eb="3">
      <t>シエンキン</t>
    </rPh>
    <rPh sb="4" eb="5">
      <t>ガク</t>
    </rPh>
    <rPh sb="7" eb="8">
      <t>エン</t>
    </rPh>
    <phoneticPr fontId="1"/>
  </si>
  <si>
    <t>＜税抜＞</t>
    <rPh sb="1" eb="3">
      <t>ゼイヌ</t>
    </rPh>
    <phoneticPr fontId="1"/>
  </si>
  <si>
    <t>＜税込＞</t>
    <rPh sb="1" eb="3">
      <t>ゼイコミ</t>
    </rPh>
    <phoneticPr fontId="1"/>
  </si>
  <si>
    <t>支援金の額
（合計）</t>
    <rPh sb="0" eb="3">
      <t>シエンキン</t>
    </rPh>
    <rPh sb="4" eb="5">
      <t>ガク</t>
    </rPh>
    <rPh sb="7" eb="9">
      <t>ゴウケイ</t>
    </rPh>
    <phoneticPr fontId="1"/>
  </si>
  <si>
    <t>1,980円</t>
    <rPh sb="5" eb="6">
      <t>エン</t>
    </rPh>
    <phoneticPr fontId="1"/>
  </si>
  <si>
    <t>3,300円</t>
    <rPh sb="5" eb="6">
      <t>エン</t>
    </rPh>
    <phoneticPr fontId="1"/>
  </si>
  <si>
    <t>6,600円</t>
    <rPh sb="5" eb="6">
      <t>エン</t>
    </rPh>
    <phoneticPr fontId="1"/>
  </si>
  <si>
    <t>５㎥未満</t>
    <rPh sb="2" eb="4">
      <t>ミマン</t>
    </rPh>
    <phoneticPr fontId="1"/>
  </si>
  <si>
    <t>チェック</t>
    <phoneticPr fontId="1"/>
  </si>
  <si>
    <t>５㎥以上15㎥未満</t>
    <rPh sb="2" eb="4">
      <t>イジョウ</t>
    </rPh>
    <rPh sb="7" eb="9">
      <t>ミマン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</si>
</sst>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_ "/>
    <numFmt numFmtId="178" formatCode="0_ "/>
  </numFmts>
  <fonts count="9" x14ac:knownFonts="1">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b/>
      <sz val="24"/>
      <color theme="1"/>
      <name val="游ゴシック"/>
      <family val="3"/>
      <charset val="128"/>
      <scheme val="minor"/>
    </font>
    <font>
      <sz val="14"/>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double">
        <color auto="1"/>
      </bottom>
      <diagonal/>
    </border>
    <border>
      <left style="thin">
        <color indexed="64"/>
      </left>
      <right/>
      <top/>
      <bottom/>
      <diagonal/>
    </border>
    <border>
      <left/>
      <right/>
      <top style="mediumDashed">
        <color auto="1"/>
      </top>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top style="thin">
        <color indexed="64"/>
      </top>
      <bottom/>
      <diagonal/>
    </border>
    <border>
      <left style="thin">
        <color indexed="64"/>
      </left>
      <right/>
      <top style="hair">
        <color indexed="64"/>
      </top>
      <bottom/>
      <diagonal/>
    </border>
    <border>
      <left style="thin">
        <color indexed="64"/>
      </left>
      <right style="thin">
        <color indexed="64"/>
      </right>
      <top style="medium">
        <color indexed="64"/>
      </top>
      <bottom/>
      <diagonal/>
    </border>
    <border>
      <left style="double">
        <color indexed="64"/>
      </left>
      <right style="double">
        <color indexed="64"/>
      </right>
      <top style="double">
        <color indexed="64"/>
      </top>
      <bottom style="double">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83">
    <xf numFmtId="0" fontId="0" fillId="0" borderId="0" xfId="0">
      <alignment vertical="center"/>
    </xf>
    <xf numFmtId="0" fontId="0" fillId="0" borderId="1" xfId="0" applyBorder="1" applyAlignment="1">
      <alignment horizontal="center"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38" fontId="0" fillId="0" borderId="1" xfId="1" applyFont="1" applyBorder="1">
      <alignment vertical="center"/>
    </xf>
    <xf numFmtId="38" fontId="0" fillId="0" borderId="1" xfId="1" applyFont="1" applyBorder="1" applyAlignment="1">
      <alignment horizontal="center" vertical="center"/>
    </xf>
    <xf numFmtId="0" fontId="0" fillId="0" borderId="1" xfId="0" applyBorder="1" applyAlignment="1">
      <alignment horizontal="center" vertical="center" wrapText="1"/>
    </xf>
    <xf numFmtId="176" fontId="0" fillId="0" borderId="1" xfId="0" applyNumberFormat="1" applyBorder="1" applyAlignment="1">
      <alignment horizontal="center" vertical="center" wrapText="1"/>
    </xf>
    <xf numFmtId="178" fontId="0" fillId="0" borderId="1" xfId="0" applyNumberFormat="1" applyBorder="1">
      <alignment vertical="center"/>
    </xf>
    <xf numFmtId="0" fontId="0" fillId="0" borderId="2" xfId="0" applyBorder="1">
      <alignment vertical="center"/>
    </xf>
    <xf numFmtId="0" fontId="0" fillId="0" borderId="2" xfId="0" applyFill="1" applyBorder="1" applyAlignment="1">
      <alignment horizontal="right" vertical="center"/>
    </xf>
    <xf numFmtId="0" fontId="0" fillId="0" borderId="0" xfId="0" applyBorder="1">
      <alignment vertical="center"/>
    </xf>
    <xf numFmtId="0" fontId="0" fillId="0" borderId="4" xfId="0" applyFill="1" applyBorder="1">
      <alignment vertical="center"/>
    </xf>
    <xf numFmtId="177" fontId="0" fillId="0" borderId="4" xfId="0" applyNumberFormat="1" applyFill="1" applyBorder="1">
      <alignment vertical="center"/>
    </xf>
    <xf numFmtId="38" fontId="0" fillId="0" borderId="4" xfId="1" applyFont="1" applyFill="1" applyBorder="1">
      <alignment vertical="center"/>
    </xf>
    <xf numFmtId="38" fontId="0" fillId="0" borderId="2" xfId="1" applyFont="1" applyBorder="1" applyAlignment="1">
      <alignment horizontal="center" vertical="center"/>
    </xf>
    <xf numFmtId="38" fontId="0" fillId="0" borderId="6" xfId="1" applyFont="1" applyBorder="1">
      <alignment vertical="center"/>
    </xf>
    <xf numFmtId="38" fontId="0" fillId="0" borderId="5" xfId="1" applyFont="1" applyBorder="1">
      <alignment vertical="center"/>
    </xf>
    <xf numFmtId="38" fontId="0" fillId="0" borderId="7" xfId="1" applyFont="1" applyBorder="1" applyAlignment="1">
      <alignment horizontal="center" vertical="center"/>
    </xf>
    <xf numFmtId="38" fontId="0" fillId="0" borderId="3" xfId="1" applyFont="1" applyBorder="1" applyAlignment="1">
      <alignment horizontal="center" vertical="center"/>
    </xf>
    <xf numFmtId="0" fontId="2" fillId="0" borderId="8" xfId="0" applyFont="1" applyBorder="1">
      <alignment vertical="center"/>
    </xf>
    <xf numFmtId="0" fontId="0" fillId="0" borderId="8" xfId="0" applyBorder="1">
      <alignment vertical="center"/>
    </xf>
    <xf numFmtId="0" fontId="0" fillId="0" borderId="0" xfId="0" applyBorder="1" applyAlignment="1">
      <alignment horizontal="center" vertical="center"/>
    </xf>
    <xf numFmtId="38" fontId="0" fillId="0" borderId="7" xfId="1" applyFont="1" applyBorder="1">
      <alignment vertical="center"/>
    </xf>
    <xf numFmtId="0" fontId="2" fillId="0" borderId="8" xfId="0" applyFont="1"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178" fontId="0" fillId="0" borderId="1" xfId="0" applyNumberFormat="1" applyBorder="1" applyAlignment="1">
      <alignment horizontal="center" vertical="center"/>
    </xf>
    <xf numFmtId="0" fontId="0" fillId="0" borderId="4" xfId="0" applyFill="1" applyBorder="1" applyAlignment="1">
      <alignment horizontal="center" vertical="center"/>
    </xf>
    <xf numFmtId="38" fontId="0" fillId="0" borderId="9" xfId="1" applyFont="1" applyBorder="1">
      <alignment vertical="center"/>
    </xf>
    <xf numFmtId="38" fontId="0" fillId="0" borderId="0" xfId="1" applyFont="1" applyBorder="1">
      <alignment vertical="center"/>
    </xf>
    <xf numFmtId="0" fontId="0" fillId="0" borderId="0" xfId="0" applyFont="1">
      <alignment vertical="center"/>
    </xf>
    <xf numFmtId="0" fontId="6" fillId="0" borderId="0" xfId="0" applyFont="1">
      <alignment vertical="center"/>
    </xf>
    <xf numFmtId="0" fontId="6" fillId="0" borderId="0" xfId="0" applyFont="1" applyAlignment="1">
      <alignment horizontal="center" vertical="center"/>
    </xf>
    <xf numFmtId="0" fontId="0" fillId="0" borderId="10" xfId="0" applyBorder="1">
      <alignment vertical="center"/>
    </xf>
    <xf numFmtId="0" fontId="0" fillId="0" borderId="10" xfId="0" applyBorder="1" applyAlignment="1">
      <alignment horizontal="center" vertical="center"/>
    </xf>
    <xf numFmtId="38" fontId="0" fillId="0" borderId="3" xfId="1" applyFont="1" applyBorder="1" applyAlignment="1">
      <alignment horizontal="center" vertical="center"/>
    </xf>
    <xf numFmtId="0" fontId="0" fillId="0" borderId="11" xfId="0" applyFill="1" applyBorder="1">
      <alignment vertical="center"/>
    </xf>
    <xf numFmtId="0" fontId="0" fillId="0" borderId="11" xfId="0" applyFill="1" applyBorder="1" applyAlignment="1">
      <alignment horizontal="center" vertical="center"/>
    </xf>
    <xf numFmtId="177" fontId="0" fillId="0" borderId="11" xfId="0" applyNumberFormat="1" applyFill="1" applyBorder="1">
      <alignment vertical="center"/>
    </xf>
    <xf numFmtId="38" fontId="0" fillId="0" borderId="11" xfId="1" applyFont="1" applyFill="1" applyBorder="1">
      <alignment vertical="center"/>
    </xf>
    <xf numFmtId="0" fontId="0" fillId="2" borderId="1" xfId="0" applyFill="1" applyBorder="1" applyAlignment="1">
      <alignment horizontal="center" vertical="center" wrapText="1"/>
    </xf>
    <xf numFmtId="38" fontId="0" fillId="0" borderId="1" xfId="1" applyFont="1" applyBorder="1" applyAlignment="1">
      <alignment horizontal="center" vertical="center" wrapText="1"/>
    </xf>
    <xf numFmtId="0" fontId="0" fillId="0" borderId="12" xfId="0" applyBorder="1">
      <alignment vertical="center"/>
    </xf>
    <xf numFmtId="0" fontId="0" fillId="0" borderId="12" xfId="0" applyBorder="1" applyAlignment="1">
      <alignment horizontal="center" vertical="center"/>
    </xf>
    <xf numFmtId="177" fontId="0" fillId="2" borderId="12" xfId="0" applyNumberFormat="1" applyFill="1" applyBorder="1">
      <alignment vertical="center"/>
    </xf>
    <xf numFmtId="38" fontId="0" fillId="0" borderId="12" xfId="1" applyFont="1" applyFill="1" applyBorder="1">
      <alignment vertical="center"/>
    </xf>
    <xf numFmtId="38" fontId="0" fillId="2" borderId="12" xfId="1" applyFont="1" applyFill="1" applyBorder="1">
      <alignment vertical="center"/>
    </xf>
    <xf numFmtId="38" fontId="0" fillId="0" borderId="12" xfId="1" applyFont="1" applyBorder="1" applyAlignment="1">
      <alignment horizontal="center" vertical="center"/>
    </xf>
    <xf numFmtId="0" fontId="0" fillId="0" borderId="13" xfId="0" applyBorder="1">
      <alignment vertical="center"/>
    </xf>
    <xf numFmtId="0" fontId="0" fillId="0" borderId="13" xfId="0" applyBorder="1" applyAlignment="1">
      <alignment horizontal="center" vertical="center"/>
    </xf>
    <xf numFmtId="177" fontId="0" fillId="2" borderId="13" xfId="0" applyNumberFormat="1" applyFill="1" applyBorder="1">
      <alignment vertical="center"/>
    </xf>
    <xf numFmtId="38" fontId="0" fillId="0" borderId="13" xfId="1" applyFont="1" applyFill="1" applyBorder="1">
      <alignment vertical="center"/>
    </xf>
    <xf numFmtId="38" fontId="0" fillId="2" borderId="13" xfId="1" applyFont="1" applyFill="1" applyBorder="1">
      <alignment vertical="center"/>
    </xf>
    <xf numFmtId="38" fontId="0" fillId="0" borderId="13" xfId="1" applyFont="1" applyBorder="1" applyAlignment="1">
      <alignment horizontal="center" vertical="center"/>
    </xf>
    <xf numFmtId="0" fontId="0" fillId="0" borderId="14" xfId="0" applyBorder="1">
      <alignment vertical="center"/>
    </xf>
    <xf numFmtId="0" fontId="0" fillId="0" borderId="14" xfId="0" applyBorder="1" applyAlignment="1">
      <alignment horizontal="center" vertical="center"/>
    </xf>
    <xf numFmtId="177" fontId="0" fillId="2" borderId="14" xfId="0" applyNumberFormat="1" applyFill="1" applyBorder="1">
      <alignment vertical="center"/>
    </xf>
    <xf numFmtId="38" fontId="0" fillId="0" borderId="14" xfId="1" applyFont="1" applyFill="1" applyBorder="1">
      <alignment vertical="center"/>
    </xf>
    <xf numFmtId="38" fontId="0" fillId="2" borderId="14" xfId="1" applyFont="1" applyFill="1" applyBorder="1">
      <alignment vertical="center"/>
    </xf>
    <xf numFmtId="38" fontId="0" fillId="0" borderId="14" xfId="1" applyFont="1" applyBorder="1" applyAlignment="1">
      <alignment horizontal="center" vertical="center"/>
    </xf>
    <xf numFmtId="38" fontId="0" fillId="0" borderId="15" xfId="1" applyFont="1" applyBorder="1" applyAlignment="1">
      <alignment horizontal="center" vertical="center"/>
    </xf>
    <xf numFmtId="38" fontId="0" fillId="0" borderId="16" xfId="1" applyFont="1" applyBorder="1" applyAlignment="1">
      <alignment horizontal="center" vertical="center"/>
    </xf>
    <xf numFmtId="38" fontId="0" fillId="0" borderId="17" xfId="1" applyFont="1" applyBorder="1" applyAlignment="1">
      <alignment horizontal="center" vertical="center"/>
    </xf>
    <xf numFmtId="38" fontId="0" fillId="0" borderId="18" xfId="1" applyFont="1" applyFill="1" applyBorder="1" applyAlignment="1">
      <alignment horizontal="center" vertical="center"/>
    </xf>
    <xf numFmtId="38" fontId="0" fillId="0" borderId="19" xfId="1" applyFont="1" applyFill="1" applyBorder="1" applyAlignment="1">
      <alignment horizontal="center" vertical="center"/>
    </xf>
    <xf numFmtId="38" fontId="0" fillId="0" borderId="20" xfId="1" applyFont="1" applyFill="1" applyBorder="1">
      <alignment vertical="center"/>
    </xf>
    <xf numFmtId="176" fontId="0" fillId="0" borderId="2" xfId="0" applyNumberFormat="1" applyBorder="1" applyAlignment="1">
      <alignment horizontal="center" vertical="center" wrapText="1"/>
    </xf>
    <xf numFmtId="176" fontId="0" fillId="0" borderId="2" xfId="0" applyNumberFormat="1" applyBorder="1">
      <alignment vertical="center"/>
    </xf>
    <xf numFmtId="176" fontId="0" fillId="0" borderId="21" xfId="0" applyNumberFormat="1" applyBorder="1" applyAlignment="1">
      <alignment horizontal="center" vertical="center" wrapText="1"/>
    </xf>
    <xf numFmtId="176" fontId="0" fillId="0" borderId="21" xfId="0" applyNumberFormat="1" applyBorder="1">
      <alignment vertical="center"/>
    </xf>
    <xf numFmtId="0" fontId="0" fillId="0" borderId="21" xfId="0" applyBorder="1" applyAlignment="1">
      <alignment horizontal="center" vertical="center" wrapText="1"/>
    </xf>
    <xf numFmtId="38" fontId="0" fillId="0" borderId="21" xfId="1" applyFont="1" applyBorder="1">
      <alignment vertical="center"/>
    </xf>
    <xf numFmtId="0" fontId="0" fillId="0" borderId="0" xfId="0" applyAlignment="1">
      <alignment horizontal="right" vertical="center"/>
    </xf>
    <xf numFmtId="0" fontId="0" fillId="0" borderId="6" xfId="0" applyFill="1" applyBorder="1" applyAlignment="1">
      <alignment horizontal="right" vertical="center"/>
    </xf>
    <xf numFmtId="178" fontId="0" fillId="0" borderId="6" xfId="0" applyNumberFormat="1" applyBorder="1" applyAlignment="1">
      <alignment horizontal="center" vertical="center"/>
    </xf>
    <xf numFmtId="178" fontId="0" fillId="0" borderId="6" xfId="0" applyNumberFormat="1" applyBorder="1">
      <alignment vertical="center"/>
    </xf>
    <xf numFmtId="0" fontId="0" fillId="2" borderId="8" xfId="0" applyFill="1" applyBorder="1" applyAlignment="1">
      <alignment horizontal="center" vertical="center"/>
    </xf>
    <xf numFmtId="38" fontId="7" fillId="0" borderId="2" xfId="1" applyFont="1" applyBorder="1" applyAlignment="1">
      <alignment horizontal="center" vertical="center"/>
    </xf>
    <xf numFmtId="38" fontId="8" fillId="0" borderId="7" xfId="1" applyFont="1" applyBorder="1" applyAlignment="1">
      <alignment horizontal="center" vertical="center"/>
    </xf>
    <xf numFmtId="38" fontId="8" fillId="0" borderId="2" xfId="1" applyFont="1" applyBorder="1" applyAlignment="1">
      <alignment horizontal="center" vertical="center"/>
    </xf>
    <xf numFmtId="38" fontId="8" fillId="0" borderId="3" xfId="1" applyFont="1" applyBorder="1" applyAlignment="1">
      <alignment horizontal="center" vertical="center"/>
    </xf>
  </cellXfs>
  <cellStyles count="2">
    <cellStyle name="桁区切り" xfId="1" builtinId="6"/>
    <cellStyle name="標準" xfId="0" builtinId="0"/>
  </cellStyles>
  <dxfs count="3">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515470</xdr:colOff>
      <xdr:row>1</xdr:row>
      <xdr:rowOff>44823</xdr:rowOff>
    </xdr:from>
    <xdr:to>
      <xdr:col>5</xdr:col>
      <xdr:colOff>661947</xdr:colOff>
      <xdr:row>2</xdr:row>
      <xdr:rowOff>303359</xdr:rowOff>
    </xdr:to>
    <xdr:sp macro="" textlink="">
      <xdr:nvSpPr>
        <xdr:cNvPr id="2" name="角丸四角形 1"/>
        <xdr:cNvSpPr/>
      </xdr:nvSpPr>
      <xdr:spPr>
        <a:xfrm>
          <a:off x="4392705" y="414617"/>
          <a:ext cx="1334301" cy="449036"/>
        </a:xfrm>
        <a:prstGeom prst="round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600" b="1"/>
            <a:t>税込集計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705970</xdr:colOff>
      <xdr:row>0</xdr:row>
      <xdr:rowOff>280947</xdr:rowOff>
    </xdr:from>
    <xdr:to>
      <xdr:col>13</xdr:col>
      <xdr:colOff>375397</xdr:colOff>
      <xdr:row>2</xdr:row>
      <xdr:rowOff>172090</xdr:rowOff>
    </xdr:to>
    <xdr:sp macro="" textlink="">
      <xdr:nvSpPr>
        <xdr:cNvPr id="2" name="角丸四角形 1"/>
        <xdr:cNvSpPr/>
      </xdr:nvSpPr>
      <xdr:spPr>
        <a:xfrm>
          <a:off x="12460941" y="280947"/>
          <a:ext cx="2045074" cy="451437"/>
        </a:xfrm>
        <a:prstGeom prst="round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600" b="1"/>
            <a:t>黄色のセルに入力</a:t>
          </a:r>
        </a:p>
      </xdr:txBody>
    </xdr:sp>
    <xdr:clientData/>
  </xdr:twoCellAnchor>
  <xdr:twoCellAnchor>
    <xdr:from>
      <xdr:col>9</xdr:col>
      <xdr:colOff>144876</xdr:colOff>
      <xdr:row>0</xdr:row>
      <xdr:rowOff>39220</xdr:rowOff>
    </xdr:from>
    <xdr:to>
      <xdr:col>10</xdr:col>
      <xdr:colOff>281749</xdr:colOff>
      <xdr:row>1</xdr:row>
      <xdr:rowOff>120863</xdr:rowOff>
    </xdr:to>
    <xdr:sp macro="" textlink="">
      <xdr:nvSpPr>
        <xdr:cNvPr id="3" name="角丸四角形 2"/>
        <xdr:cNvSpPr/>
      </xdr:nvSpPr>
      <xdr:spPr>
        <a:xfrm>
          <a:off x="9370519" y="39220"/>
          <a:ext cx="1334301" cy="449036"/>
        </a:xfrm>
        <a:prstGeom prst="round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600" b="1"/>
            <a:t>税込集計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tabSelected="1" view="pageBreakPreview" zoomScale="85" zoomScaleNormal="70" zoomScaleSheetLayoutView="85" workbookViewId="0"/>
  </sheetViews>
  <sheetFormatPr defaultRowHeight="18.75" x14ac:dyDescent="0.4"/>
  <cols>
    <col min="2" max="2" width="18.625" customWidth="1"/>
    <col min="3" max="3" width="12.625" style="27" customWidth="1"/>
    <col min="4" max="4" width="10.625" customWidth="1"/>
    <col min="5" max="8" width="15.625" customWidth="1"/>
    <col min="9" max="9" width="10.625" customWidth="1"/>
    <col min="10" max="10" width="15.625" customWidth="1"/>
  </cols>
  <sheetData>
    <row r="1" spans="1:10" ht="29.25" customHeight="1" x14ac:dyDescent="0.4">
      <c r="A1" s="2" t="s">
        <v>21</v>
      </c>
      <c r="H1" s="2"/>
    </row>
    <row r="2" spans="1:10" ht="15" customHeight="1" x14ac:dyDescent="0.4">
      <c r="A2" s="2"/>
    </row>
    <row r="3" spans="1:10" ht="30" customHeight="1" thickBot="1" x14ac:dyDescent="0.45">
      <c r="A3" s="2"/>
      <c r="B3" s="21" t="s">
        <v>32</v>
      </c>
      <c r="C3" s="26"/>
      <c r="D3" s="22"/>
      <c r="G3" s="25" t="s">
        <v>20</v>
      </c>
      <c r="H3" s="78"/>
      <c r="I3" s="78"/>
    </row>
    <row r="4" spans="1:10" ht="15" customHeight="1" thickTop="1" x14ac:dyDescent="0.4">
      <c r="A4" s="3"/>
    </row>
    <row r="5" spans="1:10" ht="24" x14ac:dyDescent="0.4">
      <c r="A5" s="4"/>
    </row>
    <row r="6" spans="1:10" s="33" customFormat="1" ht="19.5" thickBot="1" x14ac:dyDescent="0.45">
      <c r="A6" s="32" t="s">
        <v>15</v>
      </c>
      <c r="C6" s="34" t="s">
        <v>44</v>
      </c>
      <c r="E6" s="34" t="s">
        <v>44</v>
      </c>
      <c r="F6" s="34" t="s">
        <v>43</v>
      </c>
      <c r="H6" s="34" t="s">
        <v>44</v>
      </c>
      <c r="J6" s="34" t="s">
        <v>43</v>
      </c>
    </row>
    <row r="7" spans="1:10" ht="39" thickTop="1" thickBot="1" x14ac:dyDescent="0.45">
      <c r="C7" s="7" t="s">
        <v>16</v>
      </c>
      <c r="D7" s="1" t="s">
        <v>10</v>
      </c>
      <c r="E7" s="68" t="s">
        <v>17</v>
      </c>
      <c r="F7" s="70" t="s">
        <v>42</v>
      </c>
      <c r="H7" s="7" t="s">
        <v>18</v>
      </c>
      <c r="I7" s="68" t="s">
        <v>50</v>
      </c>
      <c r="J7" s="72" t="s">
        <v>45</v>
      </c>
    </row>
    <row r="8" spans="1:10" ht="20.25" thickTop="1" thickBot="1" x14ac:dyDescent="0.45">
      <c r="B8" s="10" t="s">
        <v>49</v>
      </c>
      <c r="C8" s="6">
        <f>330*6</f>
        <v>1980</v>
      </c>
      <c r="D8" s="9">
        <f>COUNTIF(様式２添付【９月一括】２一覧!$D$11:$D$210,"&lt;5")</f>
        <v>49</v>
      </c>
      <c r="E8" s="69">
        <f>D8*C8</f>
        <v>97020</v>
      </c>
      <c r="F8" s="71">
        <f>+E8/1.1</f>
        <v>88200</v>
      </c>
      <c r="G8" s="74" t="s">
        <v>46</v>
      </c>
      <c r="H8" s="5">
        <f>SUMIFS(様式２添付【９月一括】２一覧!$O$11:$O$210,様式２添付【９月一括】２一覧!$E$11:$E$210,様式２添付【９月一括】１総括表!C8)</f>
        <v>97020</v>
      </c>
      <c r="I8" s="16" t="str">
        <f>IF(H8=E8,"○","要確認")</f>
        <v>○</v>
      </c>
      <c r="J8" s="73">
        <f>SUMIFS(様式２添付【９月一括】２一覧!$Q$11:$Q$210,様式２添付【９月一括】２一覧!$E$11:$E$210,C8)</f>
        <v>88200</v>
      </c>
    </row>
    <row r="9" spans="1:10" ht="20.25" thickTop="1" thickBot="1" x14ac:dyDescent="0.45">
      <c r="B9" s="10" t="s">
        <v>51</v>
      </c>
      <c r="C9" s="6">
        <f>550*6</f>
        <v>3300</v>
      </c>
      <c r="D9" s="9">
        <f>COUNTIF(様式２添付【９月一括】２一覧!$D$11:$D$210,"&lt;15")-D8</f>
        <v>20</v>
      </c>
      <c r="E9" s="69">
        <f>D9*C9</f>
        <v>66000</v>
      </c>
      <c r="F9" s="71">
        <f>+E9/1.1</f>
        <v>59999.999999999993</v>
      </c>
      <c r="G9" s="74" t="s">
        <v>47</v>
      </c>
      <c r="H9" s="5">
        <f>SUMIFS(様式２添付【９月一括】２一覧!$O$11:$O$210,様式２添付【９月一括】２一覧!$E$11:$E$210,様式２添付【９月一括】１総括表!C9)</f>
        <v>66000</v>
      </c>
      <c r="I9" s="16" t="str">
        <f t="shared" ref="I9:I10" si="0">IF(H9=E9,"○","要確認")</f>
        <v>○</v>
      </c>
      <c r="J9" s="73">
        <f>SUMIFS(様式２添付【９月一括】２一覧!$Q$11:$Q$210,様式２添付【９月一括】２一覧!$E$11:$E$210,C9)</f>
        <v>60000</v>
      </c>
    </row>
    <row r="10" spans="1:10" ht="20.25" thickTop="1" thickBot="1" x14ac:dyDescent="0.45">
      <c r="B10" s="10" t="s">
        <v>3</v>
      </c>
      <c r="C10" s="6">
        <f>1100*6</f>
        <v>6600</v>
      </c>
      <c r="D10" s="9">
        <f>COUNTIF(様式２添付【９月一括】２一覧!$D$11:$D$210,"&gt;=15")</f>
        <v>11</v>
      </c>
      <c r="E10" s="69">
        <f>D10*C10</f>
        <v>72600</v>
      </c>
      <c r="F10" s="71">
        <f>+E10/1.1</f>
        <v>66000</v>
      </c>
      <c r="G10" s="74" t="s">
        <v>48</v>
      </c>
      <c r="H10" s="5">
        <f>SUMIFS(様式２添付【９月一括】２一覧!$O$11:$O$210,様式２添付【９月一括】２一覧!$E$11:$E$210,様式２添付【９月一括】１総括表!C10)</f>
        <v>70999.999999999985</v>
      </c>
      <c r="I10" s="16" t="str">
        <f t="shared" si="0"/>
        <v>要確認</v>
      </c>
      <c r="J10" s="73">
        <f>SUMIFS(様式２添付【９月一括】２一覧!$Q$11:$Q$210,様式２添付【９月一括】２一覧!$E$11:$E$210,C10)</f>
        <v>64545.454545454537</v>
      </c>
    </row>
    <row r="11" spans="1:10" ht="20.25" thickTop="1" thickBot="1" x14ac:dyDescent="0.45">
      <c r="B11" s="11" t="s">
        <v>4</v>
      </c>
      <c r="C11" s="28"/>
      <c r="D11" s="9">
        <f>D8+D9+D10</f>
        <v>80</v>
      </c>
      <c r="E11" s="69">
        <f>E8+E9+E10</f>
        <v>235620</v>
      </c>
      <c r="F11" s="71">
        <f>+E11/1.1</f>
        <v>214199.99999999997</v>
      </c>
      <c r="G11" s="74"/>
      <c r="H11" s="5">
        <f>H8+H9+H10</f>
        <v>234020</v>
      </c>
      <c r="I11" s="16" t="str">
        <f>IF(H11=E11,"○","要確認")</f>
        <v>要確認</v>
      </c>
      <c r="J11" s="73">
        <f>J8+J9+J10</f>
        <v>212745.45454545453</v>
      </c>
    </row>
    <row r="12" spans="1:10" ht="19.5" thickTop="1" x14ac:dyDescent="0.4">
      <c r="B12" s="75"/>
      <c r="C12" s="76"/>
      <c r="D12" s="77"/>
    </row>
    <row r="14" spans="1:10" ht="37.5" x14ac:dyDescent="0.4">
      <c r="D14" s="7" t="s">
        <v>8</v>
      </c>
      <c r="E14" s="8" t="s">
        <v>17</v>
      </c>
      <c r="F14" s="7" t="s">
        <v>41</v>
      </c>
      <c r="G14" s="7" t="s">
        <v>38</v>
      </c>
      <c r="H14" s="7" t="s">
        <v>19</v>
      </c>
    </row>
    <row r="15" spans="1:10" x14ac:dyDescent="0.4">
      <c r="D15" s="5">
        <f>SUM(様式２添付【９月一括】２一覧!D11:D210)</f>
        <v>484.00000000000011</v>
      </c>
      <c r="E15" s="5">
        <f>SUM(様式２添付【９月一括】２一覧!E11:E210)</f>
        <v>235620</v>
      </c>
      <c r="F15" s="5">
        <f>様式２添付【９月一括】２一覧!F212+様式２添付【９月一括】２一覧!I212+様式２添付【９月一括】２一覧!L212</f>
        <v>876200</v>
      </c>
      <c r="G15" s="5">
        <f>様式２添付【９月一括】２一覧!G212+様式２添付【９月一括】２一覧!J212+様式２添付【９月一括】２一覧!M212</f>
        <v>642180</v>
      </c>
      <c r="H15" s="5">
        <f>様式２添付【９月一括】２一覧!H212+様式２添付【９月一括】２一覧!K212+様式２添付【９月一括】２一覧!N212</f>
        <v>234020</v>
      </c>
      <c r="I15" s="30"/>
    </row>
    <row r="16" spans="1:10" s="12" customFormat="1" x14ac:dyDescent="0.4">
      <c r="C16" s="23"/>
      <c r="D16" s="17"/>
      <c r="E16" s="17"/>
      <c r="F16" s="17"/>
      <c r="G16" s="17"/>
      <c r="H16" s="17"/>
      <c r="I16" s="31"/>
    </row>
    <row r="17" spans="1:10" s="12" customFormat="1" ht="19.5" thickBot="1" x14ac:dyDescent="0.45">
      <c r="C17" s="23"/>
    </row>
    <row r="18" spans="1:10" s="12" customFormat="1" x14ac:dyDescent="0.4">
      <c r="A18" s="35"/>
      <c r="B18" s="35"/>
      <c r="C18" s="36"/>
      <c r="D18" s="35"/>
      <c r="E18" s="35"/>
      <c r="F18" s="35"/>
      <c r="G18" s="35"/>
      <c r="H18" s="35"/>
      <c r="I18" s="35"/>
      <c r="J18" s="35"/>
    </row>
    <row r="19" spans="1:10" x14ac:dyDescent="0.4">
      <c r="A19" t="s">
        <v>11</v>
      </c>
    </row>
    <row r="20" spans="1:10" x14ac:dyDescent="0.4">
      <c r="A20" t="s">
        <v>24</v>
      </c>
    </row>
    <row r="21" spans="1:10" x14ac:dyDescent="0.4">
      <c r="A21" t="s">
        <v>23</v>
      </c>
    </row>
    <row r="22" spans="1:10" x14ac:dyDescent="0.4">
      <c r="A22" t="s">
        <v>25</v>
      </c>
    </row>
    <row r="23" spans="1:10" x14ac:dyDescent="0.4">
      <c r="A23" t="s">
        <v>26</v>
      </c>
    </row>
  </sheetData>
  <mergeCells count="1">
    <mergeCell ref="H3:I3"/>
  </mergeCells>
  <phoneticPr fontId="1"/>
  <pageMargins left="0.70866141732283472" right="0.70866141732283472" top="0.74803149606299213" bottom="0.74803149606299213" header="0.31496062992125984" footer="0.31496062992125984"/>
  <pageSetup paperSize="9" scale="8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12"/>
  <sheetViews>
    <sheetView zoomScale="70" zoomScaleNormal="70" zoomScaleSheetLayoutView="85" workbookViewId="0"/>
  </sheetViews>
  <sheetFormatPr defaultRowHeight="18.75" x14ac:dyDescent="0.4"/>
  <cols>
    <col min="1" max="1" width="6.625" customWidth="1"/>
    <col min="2" max="2" width="15.5" customWidth="1"/>
    <col min="3" max="3" width="12.625" style="27" customWidth="1"/>
    <col min="4" max="4" width="10.625" customWidth="1"/>
    <col min="5" max="7" width="15.625" customWidth="1"/>
    <col min="8" max="8" width="12.625" customWidth="1"/>
    <col min="9" max="10" width="15.625" customWidth="1"/>
    <col min="11" max="11" width="12.75" customWidth="1"/>
    <col min="12" max="13" width="15.625" customWidth="1"/>
    <col min="14" max="15" width="12.75" customWidth="1"/>
    <col min="16" max="16" width="10.625" customWidth="1"/>
    <col min="17" max="17" width="12.75" customWidth="1"/>
    <col min="18" max="18" width="27.375" customWidth="1"/>
  </cols>
  <sheetData>
    <row r="1" spans="1:18" ht="29.25" customHeight="1" x14ac:dyDescent="0.4">
      <c r="A1" s="2" t="s">
        <v>22</v>
      </c>
      <c r="H1" s="2"/>
      <c r="K1" s="2"/>
      <c r="N1" s="2"/>
      <c r="O1" s="2"/>
      <c r="P1" s="2"/>
      <c r="Q1" s="2"/>
    </row>
    <row r="2" spans="1:18" ht="15" customHeight="1" x14ac:dyDescent="0.4">
      <c r="A2" s="2"/>
    </row>
    <row r="3" spans="1:18" ht="30" customHeight="1" thickBot="1" x14ac:dyDescent="0.45">
      <c r="A3" s="2"/>
      <c r="B3" s="21" t="s">
        <v>32</v>
      </c>
      <c r="C3" s="26"/>
      <c r="D3" s="22"/>
      <c r="G3" s="25" t="s">
        <v>20</v>
      </c>
      <c r="H3" s="78"/>
      <c r="I3" s="78"/>
      <c r="J3" s="78"/>
      <c r="K3" s="78"/>
    </row>
    <row r="4" spans="1:18" ht="15" customHeight="1" thickTop="1" x14ac:dyDescent="0.4">
      <c r="A4" s="3"/>
    </row>
    <row r="5" spans="1:18" ht="37.5" x14ac:dyDescent="0.4">
      <c r="D5" s="79" t="s">
        <v>5</v>
      </c>
      <c r="E5" s="80"/>
      <c r="F5" s="81" t="s">
        <v>7</v>
      </c>
      <c r="G5" s="82"/>
      <c r="H5" s="80"/>
      <c r="I5" s="81" t="s">
        <v>27</v>
      </c>
      <c r="J5" s="82"/>
      <c r="K5" s="80"/>
      <c r="L5" s="81" t="s">
        <v>31</v>
      </c>
      <c r="M5" s="82"/>
      <c r="N5" s="80"/>
      <c r="O5" s="43" t="s">
        <v>40</v>
      </c>
      <c r="P5" s="30"/>
      <c r="Q5" s="43" t="s">
        <v>45</v>
      </c>
    </row>
    <row r="6" spans="1:18" ht="6.75" customHeight="1" x14ac:dyDescent="0.4">
      <c r="D6" s="16"/>
      <c r="E6" s="19"/>
      <c r="F6" s="20"/>
      <c r="G6" s="20"/>
      <c r="H6" s="24"/>
      <c r="I6" s="37"/>
      <c r="J6" s="37"/>
      <c r="K6" s="24"/>
      <c r="L6" s="37"/>
      <c r="M6" s="37"/>
      <c r="N6" s="24"/>
      <c r="O6" s="18"/>
      <c r="P6" s="18"/>
      <c r="Q6" s="18"/>
    </row>
    <row r="7" spans="1:18" ht="37.5" x14ac:dyDescent="0.4">
      <c r="A7" s="7" t="s">
        <v>33</v>
      </c>
      <c r="B7" s="1" t="s">
        <v>12</v>
      </c>
      <c r="C7" s="1" t="s">
        <v>1</v>
      </c>
      <c r="D7" s="42" t="s">
        <v>8</v>
      </c>
      <c r="E7" s="8" t="s">
        <v>17</v>
      </c>
      <c r="F7" s="42" t="s">
        <v>37</v>
      </c>
      <c r="G7" s="42" t="s">
        <v>38</v>
      </c>
      <c r="H7" s="7" t="s">
        <v>19</v>
      </c>
      <c r="I7" s="42" t="s">
        <v>37</v>
      </c>
      <c r="J7" s="42" t="s">
        <v>38</v>
      </c>
      <c r="K7" s="7" t="s">
        <v>19</v>
      </c>
      <c r="L7" s="42" t="s">
        <v>37</v>
      </c>
      <c r="M7" s="42" t="s">
        <v>39</v>
      </c>
      <c r="N7" s="7" t="s">
        <v>19</v>
      </c>
      <c r="O7" s="7" t="s">
        <v>30</v>
      </c>
      <c r="P7" s="8" t="s">
        <v>50</v>
      </c>
      <c r="Q7" s="7" t="s">
        <v>4</v>
      </c>
      <c r="R7" s="1" t="s">
        <v>0</v>
      </c>
    </row>
    <row r="8" spans="1:18" x14ac:dyDescent="0.4">
      <c r="A8" s="29" t="s">
        <v>34</v>
      </c>
      <c r="B8" s="13" t="s">
        <v>13</v>
      </c>
      <c r="C8" s="29" t="s">
        <v>2</v>
      </c>
      <c r="D8" s="14">
        <v>13.5</v>
      </c>
      <c r="E8" s="15">
        <f>IF(D8="",0,(IF(D8=0,0,(IF(D8&lt;5,様式２添付【９月一括】１総括表!$C$8,(IF(D8&lt;15,様式２添付【９月一括】１総括表!$C$9,様式２添付【９月一括】１総括表!$C$10)))))))</f>
        <v>3300</v>
      </c>
      <c r="F8" s="15">
        <f>13650*1.1</f>
        <v>15015.000000000002</v>
      </c>
      <c r="G8" s="15">
        <f>10650*1.1</f>
        <v>11715.000000000002</v>
      </c>
      <c r="H8" s="15">
        <f t="shared" ref="H8:H72" si="0">F8-G8</f>
        <v>3300</v>
      </c>
      <c r="I8" s="15">
        <v>0</v>
      </c>
      <c r="J8" s="15">
        <v>0</v>
      </c>
      <c r="K8" s="15">
        <f t="shared" ref="K8:K72" si="1">I8-J8</f>
        <v>0</v>
      </c>
      <c r="L8" s="15">
        <v>0</v>
      </c>
      <c r="M8" s="15">
        <v>0</v>
      </c>
      <c r="N8" s="15">
        <f t="shared" ref="N8:N72" si="2">L8-M8</f>
        <v>0</v>
      </c>
      <c r="O8" s="41">
        <f>H8+K8+N8</f>
        <v>3300</v>
      </c>
      <c r="P8" s="65" t="str">
        <f>IF(O8=E8,"○","要確認")</f>
        <v>○</v>
      </c>
      <c r="Q8" s="15">
        <f>O8/1.1</f>
        <v>2999.9999999999995</v>
      </c>
      <c r="R8" s="13"/>
    </row>
    <row r="9" spans="1:18" x14ac:dyDescent="0.4">
      <c r="A9" s="39" t="s">
        <v>35</v>
      </c>
      <c r="B9" s="38" t="s">
        <v>14</v>
      </c>
      <c r="C9" s="39" t="s">
        <v>6</v>
      </c>
      <c r="D9" s="40">
        <v>0</v>
      </c>
      <c r="E9" s="41">
        <f>IF(D9="",0,(IF(D9=0,0,(IF(D9&lt;5,様式２添付【９月一括】１総括表!$C$8,(IF(D9&lt;15,様式２添付【９月一括】１総括表!$C$9,様式２添付【９月一括】１総括表!$C$10)))))))</f>
        <v>0</v>
      </c>
      <c r="F9" s="41">
        <f>2000*1.1</f>
        <v>2200</v>
      </c>
      <c r="G9" s="41">
        <f>200*1.1</f>
        <v>220.00000000000003</v>
      </c>
      <c r="H9" s="41">
        <f t="shared" ref="H9" si="3">F9-G9</f>
        <v>1980</v>
      </c>
      <c r="I9" s="41">
        <v>0</v>
      </c>
      <c r="J9" s="41">
        <v>0</v>
      </c>
      <c r="K9" s="41">
        <f t="shared" si="1"/>
        <v>0</v>
      </c>
      <c r="L9" s="41">
        <v>0</v>
      </c>
      <c r="M9" s="41">
        <v>0</v>
      </c>
      <c r="N9" s="41">
        <f t="shared" ref="N9" si="4">L9-M9</f>
        <v>0</v>
      </c>
      <c r="O9" s="41">
        <f>H9+K9+N9</f>
        <v>1980</v>
      </c>
      <c r="P9" s="66" t="str">
        <f>IF(O9=E9,"○","要確認")</f>
        <v>要確認</v>
      </c>
      <c r="Q9" s="41">
        <f t="shared" ref="Q9:Q72" si="5">O9/1.1</f>
        <v>1799.9999999999998</v>
      </c>
      <c r="R9" s="38"/>
    </row>
    <row r="10" spans="1:18" ht="19.5" thickBot="1" x14ac:dyDescent="0.45">
      <c r="A10" s="39" t="s">
        <v>36</v>
      </c>
      <c r="B10" s="38" t="s">
        <v>28</v>
      </c>
      <c r="C10" s="39" t="s">
        <v>29</v>
      </c>
      <c r="D10" s="40">
        <v>16.5</v>
      </c>
      <c r="E10" s="41">
        <f>IF(D10="",0,(IF(D10=0,0,(IF(D10&lt;5,様式２添付【９月一括】１総括表!$C$8,(IF(D10&lt;15,様式２添付【９月一括】１総括表!$C$9,様式２添付【９月一括】１総括表!$C$10)))))))</f>
        <v>6600</v>
      </c>
      <c r="F10" s="41">
        <f>13650*1.1</f>
        <v>15015.000000000002</v>
      </c>
      <c r="G10" s="41">
        <f>11850*1.1</f>
        <v>13035.000000000002</v>
      </c>
      <c r="H10" s="41">
        <f t="shared" si="0"/>
        <v>1980</v>
      </c>
      <c r="I10" s="41">
        <f>15000*1.1</f>
        <v>16500</v>
      </c>
      <c r="J10" s="41">
        <f>10800*1.1</f>
        <v>11880.000000000002</v>
      </c>
      <c r="K10" s="41">
        <f t="shared" si="1"/>
        <v>4619.9999999999982</v>
      </c>
      <c r="L10" s="41">
        <v>0</v>
      </c>
      <c r="M10" s="41">
        <v>0</v>
      </c>
      <c r="N10" s="41">
        <f t="shared" si="2"/>
        <v>0</v>
      </c>
      <c r="O10" s="41">
        <f>H10+K10+N10</f>
        <v>6599.9999999999982</v>
      </c>
      <c r="P10" s="66" t="str">
        <f>IF(O10=E10,"○","要確認")</f>
        <v>○</v>
      </c>
      <c r="Q10" s="41">
        <f t="shared" si="5"/>
        <v>5999.9999999999982</v>
      </c>
      <c r="R10" s="38"/>
    </row>
    <row r="11" spans="1:18" x14ac:dyDescent="0.4">
      <c r="A11" s="44">
        <v>1</v>
      </c>
      <c r="B11" s="44"/>
      <c r="C11" s="45"/>
      <c r="D11" s="46">
        <v>0.1</v>
      </c>
      <c r="E11" s="47">
        <f>IF(D11="",0,(IF(D11=0,0,(IF(D11&lt;5,様式２添付【９月一括】１総括表!$C$8,(IF(D11&lt;15,様式２添付【９月一括】１総括表!$C$9,様式２添付【９月一括】１総括表!$C$10)))))))</f>
        <v>1980</v>
      </c>
      <c r="F11" s="48">
        <v>2310</v>
      </c>
      <c r="G11" s="48">
        <v>330</v>
      </c>
      <c r="H11" s="47">
        <f t="shared" si="0"/>
        <v>1980</v>
      </c>
      <c r="I11" s="48"/>
      <c r="J11" s="48"/>
      <c r="K11" s="47">
        <f t="shared" si="1"/>
        <v>0</v>
      </c>
      <c r="L11" s="48"/>
      <c r="M11" s="48"/>
      <c r="N11" s="47">
        <f t="shared" si="2"/>
        <v>0</v>
      </c>
      <c r="O11" s="47">
        <f>H11+K11+N11</f>
        <v>1980</v>
      </c>
      <c r="P11" s="62" t="str">
        <f>IF(O11=E11,"○","要確認")</f>
        <v>○</v>
      </c>
      <c r="Q11" s="67">
        <f>O11/1.1</f>
        <v>1799.9999999999998</v>
      </c>
      <c r="R11" s="44"/>
    </row>
    <row r="12" spans="1:18" x14ac:dyDescent="0.4">
      <c r="A12" s="50">
        <v>2</v>
      </c>
      <c r="B12" s="50"/>
      <c r="C12" s="51"/>
      <c r="D12" s="52">
        <v>0.2</v>
      </c>
      <c r="E12" s="53">
        <f>IF(D12="",0,(IF(D12=0,0,(IF(D12&lt;5,様式２添付【９月一括】１総括表!$C$8,(IF(D12&lt;15,様式２添付【９月一括】１総括表!$C$9,様式２添付【９月一括】１総括表!$C$10)))))))</f>
        <v>1980</v>
      </c>
      <c r="F12" s="54">
        <v>2420</v>
      </c>
      <c r="G12" s="54">
        <v>440.00000000000006</v>
      </c>
      <c r="H12" s="53">
        <f t="shared" si="0"/>
        <v>1980</v>
      </c>
      <c r="I12" s="54"/>
      <c r="J12" s="54"/>
      <c r="K12" s="53">
        <f t="shared" si="1"/>
        <v>0</v>
      </c>
      <c r="L12" s="54"/>
      <c r="M12" s="54"/>
      <c r="N12" s="53">
        <f t="shared" si="2"/>
        <v>0</v>
      </c>
      <c r="O12" s="53">
        <f>H12+K12+N12</f>
        <v>1980</v>
      </c>
      <c r="P12" s="63" t="str">
        <f>IF(O12=E12,"○","要確認")</f>
        <v>○</v>
      </c>
      <c r="Q12" s="41">
        <f t="shared" si="5"/>
        <v>1799.9999999999998</v>
      </c>
      <c r="R12" s="50"/>
    </row>
    <row r="13" spans="1:18" x14ac:dyDescent="0.4">
      <c r="A13" s="50">
        <v>3</v>
      </c>
      <c r="B13" s="50"/>
      <c r="C13" s="51"/>
      <c r="D13" s="52">
        <v>0.3</v>
      </c>
      <c r="E13" s="53">
        <f>IF(D13="",0,(IF(D13=0,0,(IF(D13&lt;5,様式２添付【９月一括】１総括表!$C$8,(IF(D13&lt;15,様式２添付【９月一括】１総括表!$C$9,様式２添付【９月一括】１総括表!$C$10)))))))</f>
        <v>1980</v>
      </c>
      <c r="F13" s="54">
        <v>2530</v>
      </c>
      <c r="G13" s="54">
        <v>550</v>
      </c>
      <c r="H13" s="53">
        <f t="shared" si="0"/>
        <v>1980</v>
      </c>
      <c r="I13" s="54"/>
      <c r="J13" s="54"/>
      <c r="K13" s="53">
        <f t="shared" si="1"/>
        <v>0</v>
      </c>
      <c r="L13" s="54"/>
      <c r="M13" s="54"/>
      <c r="N13" s="53">
        <f t="shared" si="2"/>
        <v>0</v>
      </c>
      <c r="O13" s="53">
        <f t="shared" ref="O13:O22" si="6">H13+K13+N13</f>
        <v>1980</v>
      </c>
      <c r="P13" s="63" t="str">
        <f t="shared" ref="P13:P22" si="7">IF(O13=E13,"○","要確認")</f>
        <v>○</v>
      </c>
      <c r="Q13" s="41">
        <f t="shared" si="5"/>
        <v>1799.9999999999998</v>
      </c>
      <c r="R13" s="50"/>
    </row>
    <row r="14" spans="1:18" x14ac:dyDescent="0.4">
      <c r="A14" s="50">
        <v>4</v>
      </c>
      <c r="B14" s="50"/>
      <c r="C14" s="51"/>
      <c r="D14" s="52">
        <v>0.4</v>
      </c>
      <c r="E14" s="53">
        <f>IF(D14="",0,(IF(D14=0,0,(IF(D14&lt;5,様式２添付【９月一括】１総括表!$C$8,(IF(D14&lt;15,様式２添付【９月一括】１総括表!$C$9,様式２添付【９月一括】１総括表!$C$10)))))))</f>
        <v>1980</v>
      </c>
      <c r="F14" s="54">
        <v>2640</v>
      </c>
      <c r="G14" s="54">
        <v>660</v>
      </c>
      <c r="H14" s="53">
        <f t="shared" si="0"/>
        <v>1980</v>
      </c>
      <c r="I14" s="54"/>
      <c r="J14" s="54"/>
      <c r="K14" s="53">
        <f t="shared" si="1"/>
        <v>0</v>
      </c>
      <c r="L14" s="54"/>
      <c r="M14" s="54"/>
      <c r="N14" s="53">
        <f t="shared" si="2"/>
        <v>0</v>
      </c>
      <c r="O14" s="53">
        <f t="shared" si="6"/>
        <v>1980</v>
      </c>
      <c r="P14" s="63" t="str">
        <f t="shared" si="7"/>
        <v>○</v>
      </c>
      <c r="Q14" s="41">
        <f t="shared" si="5"/>
        <v>1799.9999999999998</v>
      </c>
      <c r="R14" s="50"/>
    </row>
    <row r="15" spans="1:18" x14ac:dyDescent="0.4">
      <c r="A15" s="50">
        <v>5</v>
      </c>
      <c r="B15" s="50"/>
      <c r="C15" s="51"/>
      <c r="D15" s="52">
        <v>0.5</v>
      </c>
      <c r="E15" s="53">
        <f>IF(D15="",0,(IF(D15=0,0,(IF(D15&lt;5,様式２添付【９月一括】１総括表!$C$8,(IF(D15&lt;15,様式２添付【９月一括】１総括表!$C$9,様式２添付【９月一括】１総括表!$C$10)))))))</f>
        <v>1980</v>
      </c>
      <c r="F15" s="54">
        <v>2750</v>
      </c>
      <c r="G15" s="54">
        <v>770.00000000000011</v>
      </c>
      <c r="H15" s="53">
        <f t="shared" si="0"/>
        <v>1980</v>
      </c>
      <c r="I15" s="54"/>
      <c r="J15" s="54"/>
      <c r="K15" s="53">
        <f t="shared" si="1"/>
        <v>0</v>
      </c>
      <c r="L15" s="54"/>
      <c r="M15" s="54"/>
      <c r="N15" s="53">
        <f t="shared" si="2"/>
        <v>0</v>
      </c>
      <c r="O15" s="53">
        <f t="shared" si="6"/>
        <v>1980</v>
      </c>
      <c r="P15" s="63" t="str">
        <f t="shared" si="7"/>
        <v>○</v>
      </c>
      <c r="Q15" s="41">
        <f t="shared" si="5"/>
        <v>1799.9999999999998</v>
      </c>
      <c r="R15" s="50"/>
    </row>
    <row r="16" spans="1:18" x14ac:dyDescent="0.4">
      <c r="A16" s="50">
        <v>6</v>
      </c>
      <c r="B16" s="50"/>
      <c r="C16" s="51"/>
      <c r="D16" s="52">
        <v>0.6</v>
      </c>
      <c r="E16" s="53">
        <f>IF(D16="",0,(IF(D16=0,0,(IF(D16&lt;5,様式２添付【９月一括】１総括表!$C$8,(IF(D16&lt;15,様式２添付【９月一括】１総括表!$C$9,様式２添付【９月一括】１総括表!$C$10)))))))</f>
        <v>1980</v>
      </c>
      <c r="F16" s="54">
        <v>2860.0000000000005</v>
      </c>
      <c r="G16" s="54">
        <v>880.00000000000011</v>
      </c>
      <c r="H16" s="53">
        <f t="shared" si="0"/>
        <v>1980.0000000000005</v>
      </c>
      <c r="I16" s="54"/>
      <c r="J16" s="54"/>
      <c r="K16" s="53">
        <f t="shared" si="1"/>
        <v>0</v>
      </c>
      <c r="L16" s="54"/>
      <c r="M16" s="54"/>
      <c r="N16" s="53">
        <f t="shared" si="2"/>
        <v>0</v>
      </c>
      <c r="O16" s="53">
        <f t="shared" si="6"/>
        <v>1980.0000000000005</v>
      </c>
      <c r="P16" s="63" t="str">
        <f t="shared" si="7"/>
        <v>○</v>
      </c>
      <c r="Q16" s="41">
        <f t="shared" si="5"/>
        <v>1800.0000000000002</v>
      </c>
      <c r="R16" s="50"/>
    </row>
    <row r="17" spans="1:18" x14ac:dyDescent="0.4">
      <c r="A17" s="50">
        <v>7</v>
      </c>
      <c r="B17" s="50"/>
      <c r="C17" s="51"/>
      <c r="D17" s="52">
        <v>0.7</v>
      </c>
      <c r="E17" s="53">
        <f>IF(D17="",0,(IF(D17=0,0,(IF(D17&lt;5,様式２添付【９月一括】１総括表!$C$8,(IF(D17&lt;15,様式２添付【９月一括】１総括表!$C$9,様式２添付【９月一括】１総括表!$C$10)))))))</f>
        <v>1980</v>
      </c>
      <c r="F17" s="54">
        <v>2970.0000000000005</v>
      </c>
      <c r="G17" s="54">
        <v>990.00000000000011</v>
      </c>
      <c r="H17" s="53">
        <f t="shared" si="0"/>
        <v>1980.0000000000005</v>
      </c>
      <c r="I17" s="54"/>
      <c r="J17" s="54"/>
      <c r="K17" s="53">
        <f t="shared" si="1"/>
        <v>0</v>
      </c>
      <c r="L17" s="54"/>
      <c r="M17" s="54"/>
      <c r="N17" s="53">
        <f t="shared" si="2"/>
        <v>0</v>
      </c>
      <c r="O17" s="53">
        <f t="shared" si="6"/>
        <v>1980.0000000000005</v>
      </c>
      <c r="P17" s="63" t="str">
        <f t="shared" si="7"/>
        <v>○</v>
      </c>
      <c r="Q17" s="41">
        <f t="shared" si="5"/>
        <v>1800.0000000000002</v>
      </c>
      <c r="R17" s="50"/>
    </row>
    <row r="18" spans="1:18" x14ac:dyDescent="0.4">
      <c r="A18" s="50">
        <v>8</v>
      </c>
      <c r="B18" s="50"/>
      <c r="C18" s="51"/>
      <c r="D18" s="52">
        <v>0.8</v>
      </c>
      <c r="E18" s="53">
        <f>IF(D18="",0,(IF(D18=0,0,(IF(D18&lt;5,様式２添付【９月一括】１総括表!$C$8,(IF(D18&lt;15,様式２添付【９月一括】１総括表!$C$9,様式２添付【９月一括】１総括表!$C$10)))))))</f>
        <v>1980</v>
      </c>
      <c r="F18" s="54">
        <v>3080.0000000000005</v>
      </c>
      <c r="G18" s="54">
        <v>1100</v>
      </c>
      <c r="H18" s="53">
        <f t="shared" si="0"/>
        <v>1980.0000000000005</v>
      </c>
      <c r="I18" s="54"/>
      <c r="J18" s="54"/>
      <c r="K18" s="53">
        <f t="shared" si="1"/>
        <v>0</v>
      </c>
      <c r="L18" s="54"/>
      <c r="M18" s="54"/>
      <c r="N18" s="53">
        <f t="shared" si="2"/>
        <v>0</v>
      </c>
      <c r="O18" s="53">
        <f t="shared" si="6"/>
        <v>1980.0000000000005</v>
      </c>
      <c r="P18" s="63" t="str">
        <f t="shared" si="7"/>
        <v>○</v>
      </c>
      <c r="Q18" s="41">
        <f t="shared" si="5"/>
        <v>1800.0000000000002</v>
      </c>
      <c r="R18" s="50"/>
    </row>
    <row r="19" spans="1:18" x14ac:dyDescent="0.4">
      <c r="A19" s="50">
        <v>9</v>
      </c>
      <c r="B19" s="50"/>
      <c r="C19" s="51"/>
      <c r="D19" s="52">
        <v>0.9</v>
      </c>
      <c r="E19" s="53">
        <f>IF(D19="",0,(IF(D19=0,0,(IF(D19&lt;5,様式２添付【９月一括】１総括表!$C$8,(IF(D19&lt;15,様式２添付【９月一括】１総括表!$C$9,様式２添付【９月一括】１総括表!$C$10)))))))</f>
        <v>1980</v>
      </c>
      <c r="F19" s="54">
        <v>3190.0000000000005</v>
      </c>
      <c r="G19" s="54">
        <v>1210</v>
      </c>
      <c r="H19" s="53">
        <f t="shared" si="0"/>
        <v>1980.0000000000005</v>
      </c>
      <c r="I19" s="54"/>
      <c r="J19" s="54"/>
      <c r="K19" s="53">
        <f t="shared" si="1"/>
        <v>0</v>
      </c>
      <c r="L19" s="54"/>
      <c r="M19" s="54"/>
      <c r="N19" s="53">
        <f t="shared" si="2"/>
        <v>0</v>
      </c>
      <c r="O19" s="53">
        <f t="shared" si="6"/>
        <v>1980.0000000000005</v>
      </c>
      <c r="P19" s="63" t="str">
        <f t="shared" si="7"/>
        <v>○</v>
      </c>
      <c r="Q19" s="41">
        <f t="shared" si="5"/>
        <v>1800.0000000000002</v>
      </c>
      <c r="R19" s="50"/>
    </row>
    <row r="20" spans="1:18" ht="19.5" thickBot="1" x14ac:dyDescent="0.45">
      <c r="A20" s="56">
        <v>10</v>
      </c>
      <c r="B20" s="56"/>
      <c r="C20" s="57"/>
      <c r="D20" s="58">
        <v>1</v>
      </c>
      <c r="E20" s="59">
        <f>IF(D20="",0,(IF(D20=0,0,(IF(D20&lt;5,様式２添付【９月一括】１総括表!$C$8,(IF(D20&lt;15,様式２添付【９月一括】１総括表!$C$9,様式２添付【９月一括】１総括表!$C$10)))))))</f>
        <v>1980</v>
      </c>
      <c r="F20" s="60">
        <v>3300.0000000000005</v>
      </c>
      <c r="G20" s="60">
        <v>1320</v>
      </c>
      <c r="H20" s="59">
        <f t="shared" si="0"/>
        <v>1980.0000000000005</v>
      </c>
      <c r="I20" s="60"/>
      <c r="J20" s="60"/>
      <c r="K20" s="59">
        <f t="shared" si="1"/>
        <v>0</v>
      </c>
      <c r="L20" s="60"/>
      <c r="M20" s="60"/>
      <c r="N20" s="59">
        <f t="shared" si="2"/>
        <v>0</v>
      </c>
      <c r="O20" s="59">
        <f t="shared" si="6"/>
        <v>1980.0000000000005</v>
      </c>
      <c r="P20" s="64" t="str">
        <f t="shared" si="7"/>
        <v>○</v>
      </c>
      <c r="Q20" s="59">
        <f t="shared" si="5"/>
        <v>1800.0000000000002</v>
      </c>
      <c r="R20" s="56"/>
    </row>
    <row r="21" spans="1:18" x14ac:dyDescent="0.4">
      <c r="A21" s="44">
        <v>11</v>
      </c>
      <c r="B21" s="44"/>
      <c r="C21" s="45"/>
      <c r="D21" s="46">
        <v>1.1000000000000001</v>
      </c>
      <c r="E21" s="47">
        <f>IF(D21="",0,(IF(D21=0,0,(IF(D21&lt;5,様式２添付【９月一括】１総括表!$C$8,(IF(D21&lt;15,様式２添付【９月一括】１総括表!$C$9,様式２添付【９月一括】１総括表!$C$10)))))))</f>
        <v>1980</v>
      </c>
      <c r="F21" s="48">
        <v>3410.0000000000005</v>
      </c>
      <c r="G21" s="48">
        <v>1430.0000000000002</v>
      </c>
      <c r="H21" s="47">
        <f t="shared" si="0"/>
        <v>1980.0000000000002</v>
      </c>
      <c r="I21" s="48"/>
      <c r="J21" s="48"/>
      <c r="K21" s="47">
        <f t="shared" si="1"/>
        <v>0</v>
      </c>
      <c r="L21" s="48"/>
      <c r="M21" s="48"/>
      <c r="N21" s="47">
        <f t="shared" si="2"/>
        <v>0</v>
      </c>
      <c r="O21" s="47">
        <f t="shared" si="6"/>
        <v>1980.0000000000002</v>
      </c>
      <c r="P21" s="49" t="str">
        <f t="shared" si="7"/>
        <v>○</v>
      </c>
      <c r="Q21" s="67">
        <f t="shared" si="5"/>
        <v>1800</v>
      </c>
      <c r="R21" s="44"/>
    </row>
    <row r="22" spans="1:18" x14ac:dyDescent="0.4">
      <c r="A22" s="50">
        <v>12</v>
      </c>
      <c r="B22" s="50"/>
      <c r="C22" s="51"/>
      <c r="D22" s="52">
        <v>1.2</v>
      </c>
      <c r="E22" s="53">
        <f>IF(D22="",0,(IF(D22=0,0,(IF(D22&lt;5,様式２添付【９月一括】１総括表!$C$8,(IF(D22&lt;15,様式２添付【９月一括】１総括表!$C$9,様式２添付【９月一括】１総括表!$C$10)))))))</f>
        <v>1980</v>
      </c>
      <c r="F22" s="54">
        <v>3520.0000000000005</v>
      </c>
      <c r="G22" s="54">
        <v>1540.0000000000002</v>
      </c>
      <c r="H22" s="53">
        <f t="shared" si="0"/>
        <v>1980.0000000000002</v>
      </c>
      <c r="I22" s="54"/>
      <c r="J22" s="54"/>
      <c r="K22" s="53">
        <f t="shared" si="1"/>
        <v>0</v>
      </c>
      <c r="L22" s="54"/>
      <c r="M22" s="54"/>
      <c r="N22" s="53">
        <f t="shared" si="2"/>
        <v>0</v>
      </c>
      <c r="O22" s="53">
        <f t="shared" si="6"/>
        <v>1980.0000000000002</v>
      </c>
      <c r="P22" s="55" t="str">
        <f t="shared" si="7"/>
        <v>○</v>
      </c>
      <c r="Q22" s="41">
        <f t="shared" si="5"/>
        <v>1800</v>
      </c>
      <c r="R22" s="50"/>
    </row>
    <row r="23" spans="1:18" x14ac:dyDescent="0.4">
      <c r="A23" s="50">
        <v>13</v>
      </c>
      <c r="B23" s="50"/>
      <c r="C23" s="51"/>
      <c r="D23" s="52">
        <v>1.3</v>
      </c>
      <c r="E23" s="53">
        <f>IF(D23="",0,(IF(D23=0,0,(IF(D23&lt;5,様式２添付【９月一括】１総括表!$C$8,(IF(D23&lt;15,様式２添付【９月一括】１総括表!$C$9,様式２添付【９月一括】１総括表!$C$10)))))))</f>
        <v>1980</v>
      </c>
      <c r="F23" s="54">
        <v>3630.0000000000005</v>
      </c>
      <c r="G23" s="54">
        <v>1650.0000000000002</v>
      </c>
      <c r="H23" s="53">
        <f t="shared" si="0"/>
        <v>1980.0000000000002</v>
      </c>
      <c r="I23" s="54"/>
      <c r="J23" s="54"/>
      <c r="K23" s="53">
        <f t="shared" si="1"/>
        <v>0</v>
      </c>
      <c r="L23" s="54"/>
      <c r="M23" s="54"/>
      <c r="N23" s="53">
        <f t="shared" si="2"/>
        <v>0</v>
      </c>
      <c r="O23" s="53">
        <f t="shared" ref="O23:O86" si="8">H23+K23+N23</f>
        <v>1980.0000000000002</v>
      </c>
      <c r="P23" s="55" t="str">
        <f t="shared" ref="P23:P86" si="9">IF(O23=E23,"○","要確認")</f>
        <v>○</v>
      </c>
      <c r="Q23" s="41">
        <f t="shared" si="5"/>
        <v>1800</v>
      </c>
      <c r="R23" s="50"/>
    </row>
    <row r="24" spans="1:18" x14ac:dyDescent="0.4">
      <c r="A24" s="50">
        <v>14</v>
      </c>
      <c r="B24" s="50"/>
      <c r="C24" s="51"/>
      <c r="D24" s="52">
        <v>1.4</v>
      </c>
      <c r="E24" s="53">
        <f>IF(D24="",0,(IF(D24=0,0,(IF(D24&lt;5,様式２添付【９月一括】１総括表!$C$8,(IF(D24&lt;15,様式２添付【９月一括】１総括表!$C$9,様式２添付【９月一括】１総括表!$C$10)))))))</f>
        <v>1980</v>
      </c>
      <c r="F24" s="54">
        <v>3740.0000000000005</v>
      </c>
      <c r="G24" s="54">
        <v>1760.0000000000002</v>
      </c>
      <c r="H24" s="53">
        <f t="shared" si="0"/>
        <v>1980.0000000000002</v>
      </c>
      <c r="I24" s="54"/>
      <c r="J24" s="54"/>
      <c r="K24" s="53">
        <f t="shared" si="1"/>
        <v>0</v>
      </c>
      <c r="L24" s="54"/>
      <c r="M24" s="54"/>
      <c r="N24" s="53">
        <f t="shared" si="2"/>
        <v>0</v>
      </c>
      <c r="O24" s="53">
        <f t="shared" si="8"/>
        <v>1980.0000000000002</v>
      </c>
      <c r="P24" s="55" t="str">
        <f t="shared" si="9"/>
        <v>○</v>
      </c>
      <c r="Q24" s="41">
        <f t="shared" si="5"/>
        <v>1800</v>
      </c>
      <c r="R24" s="50"/>
    </row>
    <row r="25" spans="1:18" x14ac:dyDescent="0.4">
      <c r="A25" s="50">
        <v>15</v>
      </c>
      <c r="B25" s="50"/>
      <c r="C25" s="51"/>
      <c r="D25" s="52">
        <v>1.5</v>
      </c>
      <c r="E25" s="53">
        <f>IF(D25="",0,(IF(D25=0,0,(IF(D25&lt;5,様式２添付【９月一括】１総括表!$C$8,(IF(D25&lt;15,様式２添付【９月一括】１総括表!$C$9,様式２添付【９月一括】１総括表!$C$10)))))))</f>
        <v>1980</v>
      </c>
      <c r="F25" s="54">
        <v>3850.0000000000005</v>
      </c>
      <c r="G25" s="54">
        <v>1870.0000000000002</v>
      </c>
      <c r="H25" s="53">
        <f t="shared" si="0"/>
        <v>1980.0000000000002</v>
      </c>
      <c r="I25" s="54"/>
      <c r="J25" s="54"/>
      <c r="K25" s="53">
        <f t="shared" si="1"/>
        <v>0</v>
      </c>
      <c r="L25" s="54"/>
      <c r="M25" s="54"/>
      <c r="N25" s="53">
        <f t="shared" si="2"/>
        <v>0</v>
      </c>
      <c r="O25" s="53">
        <f t="shared" si="8"/>
        <v>1980.0000000000002</v>
      </c>
      <c r="P25" s="55" t="str">
        <f t="shared" si="9"/>
        <v>○</v>
      </c>
      <c r="Q25" s="41">
        <f t="shared" si="5"/>
        <v>1800</v>
      </c>
      <c r="R25" s="50"/>
    </row>
    <row r="26" spans="1:18" x14ac:dyDescent="0.4">
      <c r="A26" s="50">
        <v>16</v>
      </c>
      <c r="B26" s="50"/>
      <c r="C26" s="51"/>
      <c r="D26" s="52">
        <v>1.6</v>
      </c>
      <c r="E26" s="53">
        <f>IF(D26="",0,(IF(D26=0,0,(IF(D26&lt;5,様式２添付【９月一括】１総括表!$C$8,(IF(D26&lt;15,様式２添付【９月一括】１総括表!$C$9,様式２添付【９月一括】１総括表!$C$10)))))))</f>
        <v>1980</v>
      </c>
      <c r="F26" s="54">
        <v>3960.0000000000005</v>
      </c>
      <c r="G26" s="54">
        <v>1980.0000000000002</v>
      </c>
      <c r="H26" s="53">
        <f t="shared" si="0"/>
        <v>1980.0000000000002</v>
      </c>
      <c r="I26" s="54"/>
      <c r="J26" s="54"/>
      <c r="K26" s="53">
        <f t="shared" si="1"/>
        <v>0</v>
      </c>
      <c r="L26" s="54"/>
      <c r="M26" s="54"/>
      <c r="N26" s="53">
        <f t="shared" si="2"/>
        <v>0</v>
      </c>
      <c r="O26" s="53">
        <f t="shared" si="8"/>
        <v>1980.0000000000002</v>
      </c>
      <c r="P26" s="55" t="str">
        <f t="shared" si="9"/>
        <v>○</v>
      </c>
      <c r="Q26" s="41">
        <f t="shared" si="5"/>
        <v>1800</v>
      </c>
      <c r="R26" s="50"/>
    </row>
    <row r="27" spans="1:18" x14ac:dyDescent="0.4">
      <c r="A27" s="50">
        <v>17</v>
      </c>
      <c r="B27" s="50"/>
      <c r="C27" s="51"/>
      <c r="D27" s="52">
        <v>1.7</v>
      </c>
      <c r="E27" s="53">
        <f>IF(D27="",0,(IF(D27=0,0,(IF(D27&lt;5,様式２添付【９月一括】１総括表!$C$8,(IF(D27&lt;15,様式２添付【９月一括】１総括表!$C$9,様式２添付【９月一括】１総括表!$C$10)))))))</f>
        <v>1980</v>
      </c>
      <c r="F27" s="54">
        <v>4070.0000000000005</v>
      </c>
      <c r="G27" s="54">
        <v>2090</v>
      </c>
      <c r="H27" s="53">
        <f t="shared" si="0"/>
        <v>1980.0000000000005</v>
      </c>
      <c r="I27" s="54"/>
      <c r="J27" s="54"/>
      <c r="K27" s="53">
        <f t="shared" si="1"/>
        <v>0</v>
      </c>
      <c r="L27" s="54"/>
      <c r="M27" s="54"/>
      <c r="N27" s="53">
        <f t="shared" si="2"/>
        <v>0</v>
      </c>
      <c r="O27" s="53">
        <f t="shared" si="8"/>
        <v>1980.0000000000005</v>
      </c>
      <c r="P27" s="55" t="str">
        <f t="shared" si="9"/>
        <v>○</v>
      </c>
      <c r="Q27" s="41">
        <f t="shared" si="5"/>
        <v>1800.0000000000002</v>
      </c>
      <c r="R27" s="50"/>
    </row>
    <row r="28" spans="1:18" x14ac:dyDescent="0.4">
      <c r="A28" s="50">
        <v>18</v>
      </c>
      <c r="B28" s="50"/>
      <c r="C28" s="51"/>
      <c r="D28" s="52">
        <v>1.8</v>
      </c>
      <c r="E28" s="53">
        <f>IF(D28="",0,(IF(D28=0,0,(IF(D28&lt;5,様式２添付【９月一括】１総括表!$C$8,(IF(D28&lt;15,様式２添付【９月一括】１総括表!$C$9,様式２添付【９月一括】１総括表!$C$10)))))))</f>
        <v>1980</v>
      </c>
      <c r="F28" s="54">
        <v>4180</v>
      </c>
      <c r="G28" s="54">
        <v>2200</v>
      </c>
      <c r="H28" s="53">
        <f t="shared" si="0"/>
        <v>1980</v>
      </c>
      <c r="I28" s="54"/>
      <c r="J28" s="54"/>
      <c r="K28" s="53">
        <f t="shared" si="1"/>
        <v>0</v>
      </c>
      <c r="L28" s="54"/>
      <c r="M28" s="54"/>
      <c r="N28" s="53">
        <f t="shared" si="2"/>
        <v>0</v>
      </c>
      <c r="O28" s="53">
        <f t="shared" si="8"/>
        <v>1980</v>
      </c>
      <c r="P28" s="55" t="str">
        <f t="shared" si="9"/>
        <v>○</v>
      </c>
      <c r="Q28" s="41">
        <f t="shared" si="5"/>
        <v>1799.9999999999998</v>
      </c>
      <c r="R28" s="50"/>
    </row>
    <row r="29" spans="1:18" x14ac:dyDescent="0.4">
      <c r="A29" s="50">
        <v>19</v>
      </c>
      <c r="B29" s="50"/>
      <c r="C29" s="51"/>
      <c r="D29" s="52">
        <v>1.9</v>
      </c>
      <c r="E29" s="53">
        <f>IF(D29="",0,(IF(D29=0,0,(IF(D29&lt;5,様式２添付【９月一括】１総括表!$C$8,(IF(D29&lt;15,様式２添付【９月一括】１総括表!$C$9,様式２添付【９月一括】１総括表!$C$10)))))))</f>
        <v>1980</v>
      </c>
      <c r="F29" s="54">
        <v>4290</v>
      </c>
      <c r="G29" s="54">
        <v>2310</v>
      </c>
      <c r="H29" s="53">
        <f t="shared" si="0"/>
        <v>1980</v>
      </c>
      <c r="I29" s="54"/>
      <c r="J29" s="54"/>
      <c r="K29" s="53">
        <f t="shared" si="1"/>
        <v>0</v>
      </c>
      <c r="L29" s="54"/>
      <c r="M29" s="54"/>
      <c r="N29" s="53">
        <f t="shared" si="2"/>
        <v>0</v>
      </c>
      <c r="O29" s="53">
        <f t="shared" si="8"/>
        <v>1980</v>
      </c>
      <c r="P29" s="55" t="str">
        <f t="shared" si="9"/>
        <v>○</v>
      </c>
      <c r="Q29" s="41">
        <f t="shared" si="5"/>
        <v>1799.9999999999998</v>
      </c>
      <c r="R29" s="50"/>
    </row>
    <row r="30" spans="1:18" ht="19.5" thickBot="1" x14ac:dyDescent="0.45">
      <c r="A30" s="56">
        <v>20</v>
      </c>
      <c r="B30" s="56"/>
      <c r="C30" s="57"/>
      <c r="D30" s="58">
        <v>2</v>
      </c>
      <c r="E30" s="59">
        <f>IF(D30="",0,(IF(D30=0,0,(IF(D30&lt;5,様式２添付【９月一括】１総括表!$C$8,(IF(D30&lt;15,様式２添付【９月一括】１総括表!$C$9,様式２添付【９月一括】１総括表!$C$10)))))))</f>
        <v>1980</v>
      </c>
      <c r="F30" s="60">
        <v>4400</v>
      </c>
      <c r="G30" s="60">
        <v>2420</v>
      </c>
      <c r="H30" s="59">
        <f t="shared" si="0"/>
        <v>1980</v>
      </c>
      <c r="I30" s="60"/>
      <c r="J30" s="60"/>
      <c r="K30" s="59">
        <f t="shared" si="1"/>
        <v>0</v>
      </c>
      <c r="L30" s="60"/>
      <c r="M30" s="60"/>
      <c r="N30" s="59">
        <f t="shared" si="2"/>
        <v>0</v>
      </c>
      <c r="O30" s="59">
        <f t="shared" si="8"/>
        <v>1980</v>
      </c>
      <c r="P30" s="61" t="str">
        <f t="shared" si="9"/>
        <v>○</v>
      </c>
      <c r="Q30" s="59">
        <f t="shared" si="5"/>
        <v>1799.9999999999998</v>
      </c>
      <c r="R30" s="56"/>
    </row>
    <row r="31" spans="1:18" x14ac:dyDescent="0.4">
      <c r="A31" s="44">
        <v>21</v>
      </c>
      <c r="B31" s="44"/>
      <c r="C31" s="45"/>
      <c r="D31" s="46">
        <v>2.1</v>
      </c>
      <c r="E31" s="47">
        <f>IF(D31="",0,(IF(D31=0,0,(IF(D31&lt;5,様式２添付【９月一括】１総括表!$C$8,(IF(D31&lt;15,様式２添付【９月一括】１総括表!$C$9,様式２添付【９月一括】１総括表!$C$10)))))))</f>
        <v>1980</v>
      </c>
      <c r="F31" s="48">
        <v>4510</v>
      </c>
      <c r="G31" s="48">
        <v>2530</v>
      </c>
      <c r="H31" s="47">
        <f t="shared" si="0"/>
        <v>1980</v>
      </c>
      <c r="I31" s="48"/>
      <c r="J31" s="48"/>
      <c r="K31" s="47">
        <f t="shared" si="1"/>
        <v>0</v>
      </c>
      <c r="L31" s="48"/>
      <c r="M31" s="48"/>
      <c r="N31" s="47">
        <f t="shared" si="2"/>
        <v>0</v>
      </c>
      <c r="O31" s="47">
        <f t="shared" si="8"/>
        <v>1980</v>
      </c>
      <c r="P31" s="49" t="str">
        <f t="shared" si="9"/>
        <v>○</v>
      </c>
      <c r="Q31" s="67">
        <f t="shared" si="5"/>
        <v>1799.9999999999998</v>
      </c>
      <c r="R31" s="44"/>
    </row>
    <row r="32" spans="1:18" x14ac:dyDescent="0.4">
      <c r="A32" s="50">
        <v>22</v>
      </c>
      <c r="B32" s="50"/>
      <c r="C32" s="51"/>
      <c r="D32" s="52">
        <v>2.2000000000000002</v>
      </c>
      <c r="E32" s="53">
        <f>IF(D32="",0,(IF(D32=0,0,(IF(D32&lt;5,様式２添付【９月一括】１総括表!$C$8,(IF(D32&lt;15,様式２添付【９月一括】１総括表!$C$9,様式２添付【９月一括】１総括表!$C$10)))))))</f>
        <v>1980</v>
      </c>
      <c r="F32" s="54">
        <v>4620</v>
      </c>
      <c r="G32" s="54">
        <v>2640</v>
      </c>
      <c r="H32" s="53">
        <f t="shared" si="0"/>
        <v>1980</v>
      </c>
      <c r="I32" s="54"/>
      <c r="J32" s="54"/>
      <c r="K32" s="53">
        <f t="shared" si="1"/>
        <v>0</v>
      </c>
      <c r="L32" s="54"/>
      <c r="M32" s="54"/>
      <c r="N32" s="53">
        <f t="shared" si="2"/>
        <v>0</v>
      </c>
      <c r="O32" s="53">
        <f t="shared" si="8"/>
        <v>1980</v>
      </c>
      <c r="P32" s="55" t="str">
        <f t="shared" si="9"/>
        <v>○</v>
      </c>
      <c r="Q32" s="41">
        <f t="shared" si="5"/>
        <v>1799.9999999999998</v>
      </c>
      <c r="R32" s="50"/>
    </row>
    <row r="33" spans="1:18" x14ac:dyDescent="0.4">
      <c r="A33" s="50">
        <v>23</v>
      </c>
      <c r="B33" s="50"/>
      <c r="C33" s="51"/>
      <c r="D33" s="52">
        <v>2.2999999999999998</v>
      </c>
      <c r="E33" s="53">
        <f>IF(D33="",0,(IF(D33=0,0,(IF(D33&lt;5,様式２添付【９月一括】１総括表!$C$8,(IF(D33&lt;15,様式２添付【９月一括】１総括表!$C$9,様式２添付【９月一括】１総括表!$C$10)))))))</f>
        <v>1980</v>
      </c>
      <c r="F33" s="54">
        <v>4730</v>
      </c>
      <c r="G33" s="54">
        <v>2750</v>
      </c>
      <c r="H33" s="53">
        <f t="shared" si="0"/>
        <v>1980</v>
      </c>
      <c r="I33" s="54"/>
      <c r="J33" s="54"/>
      <c r="K33" s="53">
        <f t="shared" si="1"/>
        <v>0</v>
      </c>
      <c r="L33" s="54"/>
      <c r="M33" s="54"/>
      <c r="N33" s="53">
        <f t="shared" si="2"/>
        <v>0</v>
      </c>
      <c r="O33" s="53">
        <f t="shared" si="8"/>
        <v>1980</v>
      </c>
      <c r="P33" s="55" t="str">
        <f t="shared" si="9"/>
        <v>○</v>
      </c>
      <c r="Q33" s="41">
        <f t="shared" si="5"/>
        <v>1799.9999999999998</v>
      </c>
      <c r="R33" s="50"/>
    </row>
    <row r="34" spans="1:18" x14ac:dyDescent="0.4">
      <c r="A34" s="50">
        <v>24</v>
      </c>
      <c r="B34" s="50"/>
      <c r="C34" s="51"/>
      <c r="D34" s="52">
        <v>2.4</v>
      </c>
      <c r="E34" s="53">
        <f>IF(D34="",0,(IF(D34=0,0,(IF(D34&lt;5,様式２添付【９月一括】１総括表!$C$8,(IF(D34&lt;15,様式２添付【９月一括】１総括表!$C$9,様式２添付【９月一括】１総括表!$C$10)))))))</f>
        <v>1980</v>
      </c>
      <c r="F34" s="54">
        <v>4840</v>
      </c>
      <c r="G34" s="54">
        <v>2860.0000000000005</v>
      </c>
      <c r="H34" s="53">
        <f t="shared" si="0"/>
        <v>1979.9999999999995</v>
      </c>
      <c r="I34" s="54"/>
      <c r="J34" s="54"/>
      <c r="K34" s="53">
        <f t="shared" si="1"/>
        <v>0</v>
      </c>
      <c r="L34" s="54"/>
      <c r="M34" s="54"/>
      <c r="N34" s="53">
        <f t="shared" si="2"/>
        <v>0</v>
      </c>
      <c r="O34" s="53">
        <f t="shared" si="8"/>
        <v>1979.9999999999995</v>
      </c>
      <c r="P34" s="55" t="str">
        <f t="shared" si="9"/>
        <v>○</v>
      </c>
      <c r="Q34" s="41">
        <f t="shared" si="5"/>
        <v>1799.9999999999995</v>
      </c>
      <c r="R34" s="50"/>
    </row>
    <row r="35" spans="1:18" x14ac:dyDescent="0.4">
      <c r="A35" s="50">
        <v>25</v>
      </c>
      <c r="B35" s="50"/>
      <c r="C35" s="51"/>
      <c r="D35" s="52">
        <v>2.5</v>
      </c>
      <c r="E35" s="53">
        <f>IF(D35="",0,(IF(D35=0,0,(IF(D35&lt;5,様式２添付【９月一括】１総括表!$C$8,(IF(D35&lt;15,様式２添付【９月一括】１総括表!$C$9,様式２添付【９月一括】１総括表!$C$10)))))))</f>
        <v>1980</v>
      </c>
      <c r="F35" s="54">
        <v>4950</v>
      </c>
      <c r="G35" s="54">
        <v>2970.0000000000005</v>
      </c>
      <c r="H35" s="53">
        <f t="shared" si="0"/>
        <v>1979.9999999999995</v>
      </c>
      <c r="I35" s="54"/>
      <c r="J35" s="54"/>
      <c r="K35" s="53">
        <f t="shared" si="1"/>
        <v>0</v>
      </c>
      <c r="L35" s="54"/>
      <c r="M35" s="54"/>
      <c r="N35" s="53">
        <f t="shared" si="2"/>
        <v>0</v>
      </c>
      <c r="O35" s="53">
        <f t="shared" si="8"/>
        <v>1979.9999999999995</v>
      </c>
      <c r="P35" s="55" t="str">
        <f t="shared" si="9"/>
        <v>○</v>
      </c>
      <c r="Q35" s="41">
        <f t="shared" si="5"/>
        <v>1799.9999999999995</v>
      </c>
      <c r="R35" s="50"/>
    </row>
    <row r="36" spans="1:18" x14ac:dyDescent="0.4">
      <c r="A36" s="50">
        <v>26</v>
      </c>
      <c r="B36" s="50"/>
      <c r="C36" s="51"/>
      <c r="D36" s="52">
        <v>2.6</v>
      </c>
      <c r="E36" s="53">
        <f>IF(D36="",0,(IF(D36=0,0,(IF(D36&lt;5,様式２添付【９月一括】１総括表!$C$8,(IF(D36&lt;15,様式２添付【９月一括】１総括表!$C$9,様式２添付【９月一括】１総括表!$C$10)))))))</f>
        <v>1980</v>
      </c>
      <c r="F36" s="54">
        <v>5060</v>
      </c>
      <c r="G36" s="54">
        <v>3080.0000000000005</v>
      </c>
      <c r="H36" s="53">
        <f t="shared" si="0"/>
        <v>1979.9999999999995</v>
      </c>
      <c r="I36" s="54"/>
      <c r="J36" s="54"/>
      <c r="K36" s="53">
        <f t="shared" si="1"/>
        <v>0</v>
      </c>
      <c r="L36" s="54"/>
      <c r="M36" s="54"/>
      <c r="N36" s="53">
        <f t="shared" si="2"/>
        <v>0</v>
      </c>
      <c r="O36" s="53">
        <f t="shared" si="8"/>
        <v>1979.9999999999995</v>
      </c>
      <c r="P36" s="55" t="str">
        <f t="shared" si="9"/>
        <v>○</v>
      </c>
      <c r="Q36" s="41">
        <f t="shared" si="5"/>
        <v>1799.9999999999995</v>
      </c>
      <c r="R36" s="50"/>
    </row>
    <row r="37" spans="1:18" x14ac:dyDescent="0.4">
      <c r="A37" s="50">
        <v>27</v>
      </c>
      <c r="B37" s="50"/>
      <c r="C37" s="51"/>
      <c r="D37" s="52">
        <v>2.7</v>
      </c>
      <c r="E37" s="53">
        <f>IF(D37="",0,(IF(D37=0,0,(IF(D37&lt;5,様式２添付【９月一括】１総括表!$C$8,(IF(D37&lt;15,様式２添付【９月一括】１総括表!$C$9,様式２添付【９月一括】１総括表!$C$10)))))))</f>
        <v>1980</v>
      </c>
      <c r="F37" s="54">
        <v>5170</v>
      </c>
      <c r="G37" s="54">
        <v>3190.0000000000005</v>
      </c>
      <c r="H37" s="53">
        <f t="shared" si="0"/>
        <v>1979.9999999999995</v>
      </c>
      <c r="I37" s="54"/>
      <c r="J37" s="54"/>
      <c r="K37" s="53">
        <f t="shared" si="1"/>
        <v>0</v>
      </c>
      <c r="L37" s="54"/>
      <c r="M37" s="54"/>
      <c r="N37" s="53">
        <f t="shared" si="2"/>
        <v>0</v>
      </c>
      <c r="O37" s="53">
        <f t="shared" si="8"/>
        <v>1979.9999999999995</v>
      </c>
      <c r="P37" s="55" t="str">
        <f t="shared" si="9"/>
        <v>○</v>
      </c>
      <c r="Q37" s="41">
        <f t="shared" si="5"/>
        <v>1799.9999999999995</v>
      </c>
      <c r="R37" s="50"/>
    </row>
    <row r="38" spans="1:18" x14ac:dyDescent="0.4">
      <c r="A38" s="50">
        <v>28</v>
      </c>
      <c r="B38" s="50"/>
      <c r="C38" s="51"/>
      <c r="D38" s="52">
        <v>2.8</v>
      </c>
      <c r="E38" s="53">
        <f>IF(D38="",0,(IF(D38=0,0,(IF(D38&lt;5,様式２添付【９月一括】１総括表!$C$8,(IF(D38&lt;15,様式２添付【９月一括】１総括表!$C$9,様式２添付【９月一括】１総括表!$C$10)))))))</f>
        <v>1980</v>
      </c>
      <c r="F38" s="54">
        <v>5280</v>
      </c>
      <c r="G38" s="54">
        <v>3300.0000000000005</v>
      </c>
      <c r="H38" s="53">
        <f t="shared" si="0"/>
        <v>1979.9999999999995</v>
      </c>
      <c r="I38" s="54"/>
      <c r="J38" s="54"/>
      <c r="K38" s="53">
        <f t="shared" si="1"/>
        <v>0</v>
      </c>
      <c r="L38" s="54"/>
      <c r="M38" s="54"/>
      <c r="N38" s="53">
        <f t="shared" si="2"/>
        <v>0</v>
      </c>
      <c r="O38" s="53">
        <f t="shared" si="8"/>
        <v>1979.9999999999995</v>
      </c>
      <c r="P38" s="55" t="str">
        <f t="shared" si="9"/>
        <v>○</v>
      </c>
      <c r="Q38" s="41">
        <f t="shared" si="5"/>
        <v>1799.9999999999995</v>
      </c>
      <c r="R38" s="50"/>
    </row>
    <row r="39" spans="1:18" x14ac:dyDescent="0.4">
      <c r="A39" s="50">
        <v>29</v>
      </c>
      <c r="B39" s="50"/>
      <c r="C39" s="51"/>
      <c r="D39" s="52">
        <v>2.9</v>
      </c>
      <c r="E39" s="53">
        <f>IF(D39="",0,(IF(D39=0,0,(IF(D39&lt;5,様式２添付【９月一括】１総括表!$C$8,(IF(D39&lt;15,様式２添付【９月一括】１総括表!$C$9,様式２添付【９月一括】１総括表!$C$10)))))))</f>
        <v>1980</v>
      </c>
      <c r="F39" s="54">
        <v>5390</v>
      </c>
      <c r="G39" s="54">
        <v>3410.0000000000005</v>
      </c>
      <c r="H39" s="53">
        <f t="shared" si="0"/>
        <v>1979.9999999999995</v>
      </c>
      <c r="I39" s="54"/>
      <c r="J39" s="54"/>
      <c r="K39" s="53">
        <f t="shared" si="1"/>
        <v>0</v>
      </c>
      <c r="L39" s="54"/>
      <c r="M39" s="54"/>
      <c r="N39" s="53">
        <f t="shared" si="2"/>
        <v>0</v>
      </c>
      <c r="O39" s="53">
        <f t="shared" si="8"/>
        <v>1979.9999999999995</v>
      </c>
      <c r="P39" s="55" t="str">
        <f t="shared" si="9"/>
        <v>○</v>
      </c>
      <c r="Q39" s="41">
        <f t="shared" si="5"/>
        <v>1799.9999999999995</v>
      </c>
      <c r="R39" s="50"/>
    </row>
    <row r="40" spans="1:18" ht="19.5" thickBot="1" x14ac:dyDescent="0.45">
      <c r="A40" s="56">
        <v>30</v>
      </c>
      <c r="B40" s="56"/>
      <c r="C40" s="57"/>
      <c r="D40" s="58">
        <v>3</v>
      </c>
      <c r="E40" s="59">
        <f>IF(D40="",0,(IF(D40=0,0,(IF(D40&lt;5,様式２添付【９月一括】１総括表!$C$8,(IF(D40&lt;15,様式２添付【９月一括】１総括表!$C$9,様式２添付【９月一括】１総括表!$C$10)))))))</f>
        <v>1980</v>
      </c>
      <c r="F40" s="60">
        <v>5500</v>
      </c>
      <c r="G40" s="60">
        <v>3520.0000000000005</v>
      </c>
      <c r="H40" s="59">
        <f t="shared" si="0"/>
        <v>1979.9999999999995</v>
      </c>
      <c r="I40" s="60"/>
      <c r="J40" s="60"/>
      <c r="K40" s="59">
        <f t="shared" si="1"/>
        <v>0</v>
      </c>
      <c r="L40" s="60"/>
      <c r="M40" s="60"/>
      <c r="N40" s="59">
        <f t="shared" si="2"/>
        <v>0</v>
      </c>
      <c r="O40" s="59">
        <f t="shared" si="8"/>
        <v>1979.9999999999995</v>
      </c>
      <c r="P40" s="61" t="str">
        <f t="shared" si="9"/>
        <v>○</v>
      </c>
      <c r="Q40" s="59">
        <f t="shared" si="5"/>
        <v>1799.9999999999995</v>
      </c>
      <c r="R40" s="56"/>
    </row>
    <row r="41" spans="1:18" x14ac:dyDescent="0.4">
      <c r="A41" s="44">
        <v>31</v>
      </c>
      <c r="B41" s="44"/>
      <c r="C41" s="45"/>
      <c r="D41" s="46">
        <v>3.1</v>
      </c>
      <c r="E41" s="47">
        <f>IF(D41="",0,(IF(D41=0,0,(IF(D41&lt;5,様式２添付【９月一括】１総括表!$C$8,(IF(D41&lt;15,様式２添付【９月一括】１総括表!$C$9,様式２添付【９月一括】１総括表!$C$10)))))))</f>
        <v>1980</v>
      </c>
      <c r="F41" s="48">
        <v>5610</v>
      </c>
      <c r="G41" s="48">
        <v>3630.0000000000005</v>
      </c>
      <c r="H41" s="47">
        <f t="shared" si="0"/>
        <v>1979.9999999999995</v>
      </c>
      <c r="I41" s="48"/>
      <c r="J41" s="48"/>
      <c r="K41" s="47">
        <f t="shared" si="1"/>
        <v>0</v>
      </c>
      <c r="L41" s="48"/>
      <c r="M41" s="48"/>
      <c r="N41" s="47">
        <f t="shared" si="2"/>
        <v>0</v>
      </c>
      <c r="O41" s="47">
        <f t="shared" si="8"/>
        <v>1979.9999999999995</v>
      </c>
      <c r="P41" s="49" t="str">
        <f t="shared" si="9"/>
        <v>○</v>
      </c>
      <c r="Q41" s="67">
        <f t="shared" si="5"/>
        <v>1799.9999999999995</v>
      </c>
      <c r="R41" s="44"/>
    </row>
    <row r="42" spans="1:18" x14ac:dyDescent="0.4">
      <c r="A42" s="50">
        <v>32</v>
      </c>
      <c r="B42" s="50"/>
      <c r="C42" s="51"/>
      <c r="D42" s="52">
        <v>3.2</v>
      </c>
      <c r="E42" s="53">
        <f>IF(D42="",0,(IF(D42=0,0,(IF(D42&lt;5,様式２添付【９月一括】１総括表!$C$8,(IF(D42&lt;15,様式２添付【９月一括】１総括表!$C$9,様式２添付【９月一括】１総括表!$C$10)))))))</f>
        <v>1980</v>
      </c>
      <c r="F42" s="54">
        <v>5720.0000000000009</v>
      </c>
      <c r="G42" s="54">
        <v>3740.0000000000005</v>
      </c>
      <c r="H42" s="53">
        <f t="shared" si="0"/>
        <v>1980.0000000000005</v>
      </c>
      <c r="I42" s="54"/>
      <c r="J42" s="54"/>
      <c r="K42" s="53">
        <f t="shared" si="1"/>
        <v>0</v>
      </c>
      <c r="L42" s="54"/>
      <c r="M42" s="54"/>
      <c r="N42" s="53">
        <f t="shared" si="2"/>
        <v>0</v>
      </c>
      <c r="O42" s="53">
        <f t="shared" si="8"/>
        <v>1980.0000000000005</v>
      </c>
      <c r="P42" s="55" t="str">
        <f t="shared" si="9"/>
        <v>○</v>
      </c>
      <c r="Q42" s="41">
        <f t="shared" si="5"/>
        <v>1800.0000000000002</v>
      </c>
      <c r="R42" s="50"/>
    </row>
    <row r="43" spans="1:18" x14ac:dyDescent="0.4">
      <c r="A43" s="50">
        <v>33</v>
      </c>
      <c r="B43" s="50"/>
      <c r="C43" s="51"/>
      <c r="D43" s="52">
        <v>3.3</v>
      </c>
      <c r="E43" s="53">
        <f>IF(D43="",0,(IF(D43=0,0,(IF(D43&lt;5,様式２添付【９月一括】１総括表!$C$8,(IF(D43&lt;15,様式２添付【９月一括】１総括表!$C$9,様式２添付【９月一括】１総括表!$C$10)))))))</f>
        <v>1980</v>
      </c>
      <c r="F43" s="54">
        <v>5830.0000000000009</v>
      </c>
      <c r="G43" s="54">
        <v>3850.0000000000005</v>
      </c>
      <c r="H43" s="53">
        <f t="shared" si="0"/>
        <v>1980.0000000000005</v>
      </c>
      <c r="I43" s="54"/>
      <c r="J43" s="54"/>
      <c r="K43" s="53">
        <f t="shared" si="1"/>
        <v>0</v>
      </c>
      <c r="L43" s="54"/>
      <c r="M43" s="54"/>
      <c r="N43" s="53">
        <f t="shared" si="2"/>
        <v>0</v>
      </c>
      <c r="O43" s="53">
        <f t="shared" si="8"/>
        <v>1980.0000000000005</v>
      </c>
      <c r="P43" s="55" t="str">
        <f t="shared" si="9"/>
        <v>○</v>
      </c>
      <c r="Q43" s="41">
        <f t="shared" si="5"/>
        <v>1800.0000000000002</v>
      </c>
      <c r="R43" s="50"/>
    </row>
    <row r="44" spans="1:18" x14ac:dyDescent="0.4">
      <c r="A44" s="50">
        <v>34</v>
      </c>
      <c r="B44" s="50"/>
      <c r="C44" s="51"/>
      <c r="D44" s="52">
        <v>3.4</v>
      </c>
      <c r="E44" s="53">
        <f>IF(D44="",0,(IF(D44=0,0,(IF(D44&lt;5,様式２添付【９月一括】１総括表!$C$8,(IF(D44&lt;15,様式２添付【９月一括】１総括表!$C$9,様式２添付【９月一括】１総括表!$C$10)))))))</f>
        <v>1980</v>
      </c>
      <c r="F44" s="54">
        <v>5940.0000000000009</v>
      </c>
      <c r="G44" s="54">
        <v>3960.0000000000005</v>
      </c>
      <c r="H44" s="53">
        <f t="shared" si="0"/>
        <v>1980.0000000000005</v>
      </c>
      <c r="I44" s="54"/>
      <c r="J44" s="54"/>
      <c r="K44" s="53">
        <f t="shared" si="1"/>
        <v>0</v>
      </c>
      <c r="L44" s="54"/>
      <c r="M44" s="54"/>
      <c r="N44" s="53">
        <f t="shared" si="2"/>
        <v>0</v>
      </c>
      <c r="O44" s="53">
        <f t="shared" si="8"/>
        <v>1980.0000000000005</v>
      </c>
      <c r="P44" s="55" t="str">
        <f t="shared" si="9"/>
        <v>○</v>
      </c>
      <c r="Q44" s="41">
        <f t="shared" si="5"/>
        <v>1800.0000000000002</v>
      </c>
      <c r="R44" s="50"/>
    </row>
    <row r="45" spans="1:18" x14ac:dyDescent="0.4">
      <c r="A45" s="50">
        <v>35</v>
      </c>
      <c r="B45" s="50"/>
      <c r="C45" s="51"/>
      <c r="D45" s="52">
        <v>3.5</v>
      </c>
      <c r="E45" s="53">
        <f>IF(D45="",0,(IF(D45=0,0,(IF(D45&lt;5,様式２添付【９月一括】１総括表!$C$8,(IF(D45&lt;15,様式２添付【９月一括】１総括表!$C$9,様式２添付【９月一括】１総括表!$C$10)))))))</f>
        <v>1980</v>
      </c>
      <c r="F45" s="54">
        <v>6050.0000000000009</v>
      </c>
      <c r="G45" s="54">
        <v>4070.0000000000005</v>
      </c>
      <c r="H45" s="53">
        <f t="shared" si="0"/>
        <v>1980.0000000000005</v>
      </c>
      <c r="I45" s="54"/>
      <c r="J45" s="54"/>
      <c r="K45" s="53">
        <f t="shared" si="1"/>
        <v>0</v>
      </c>
      <c r="L45" s="54"/>
      <c r="M45" s="54"/>
      <c r="N45" s="53">
        <f t="shared" si="2"/>
        <v>0</v>
      </c>
      <c r="O45" s="53">
        <f t="shared" si="8"/>
        <v>1980.0000000000005</v>
      </c>
      <c r="P45" s="55" t="str">
        <f t="shared" si="9"/>
        <v>○</v>
      </c>
      <c r="Q45" s="41">
        <f t="shared" si="5"/>
        <v>1800.0000000000002</v>
      </c>
      <c r="R45" s="50"/>
    </row>
    <row r="46" spans="1:18" x14ac:dyDescent="0.4">
      <c r="A46" s="50">
        <v>36</v>
      </c>
      <c r="B46" s="50"/>
      <c r="C46" s="51"/>
      <c r="D46" s="52">
        <v>3.6</v>
      </c>
      <c r="E46" s="53">
        <f>IF(D46="",0,(IF(D46=0,0,(IF(D46&lt;5,様式２添付【９月一括】１総括表!$C$8,(IF(D46&lt;15,様式２添付【９月一括】１総括表!$C$9,様式２添付【９月一括】１総括表!$C$10)))))))</f>
        <v>1980</v>
      </c>
      <c r="F46" s="54">
        <v>6160.0000000000009</v>
      </c>
      <c r="G46" s="54">
        <v>4180</v>
      </c>
      <c r="H46" s="53">
        <f t="shared" si="0"/>
        <v>1980.0000000000009</v>
      </c>
      <c r="I46" s="54"/>
      <c r="J46" s="54"/>
      <c r="K46" s="53">
        <f t="shared" si="1"/>
        <v>0</v>
      </c>
      <c r="L46" s="54"/>
      <c r="M46" s="54"/>
      <c r="N46" s="53">
        <f t="shared" si="2"/>
        <v>0</v>
      </c>
      <c r="O46" s="53">
        <f t="shared" si="8"/>
        <v>1980.0000000000009</v>
      </c>
      <c r="P46" s="55" t="str">
        <f t="shared" si="9"/>
        <v>○</v>
      </c>
      <c r="Q46" s="41">
        <f t="shared" si="5"/>
        <v>1800.0000000000007</v>
      </c>
      <c r="R46" s="50"/>
    </row>
    <row r="47" spans="1:18" x14ac:dyDescent="0.4">
      <c r="A47" s="50">
        <v>37</v>
      </c>
      <c r="B47" s="50"/>
      <c r="C47" s="51"/>
      <c r="D47" s="52">
        <v>3.7</v>
      </c>
      <c r="E47" s="53">
        <f>IF(D47="",0,(IF(D47=0,0,(IF(D47&lt;5,様式２添付【９月一括】１総括表!$C$8,(IF(D47&lt;15,様式２添付【９月一括】１総括表!$C$9,様式２添付【９月一括】１総括表!$C$10)))))))</f>
        <v>1980</v>
      </c>
      <c r="F47" s="54">
        <v>6270.0000000000009</v>
      </c>
      <c r="G47" s="54">
        <v>4290</v>
      </c>
      <c r="H47" s="53">
        <f t="shared" si="0"/>
        <v>1980.0000000000009</v>
      </c>
      <c r="I47" s="54"/>
      <c r="J47" s="54"/>
      <c r="K47" s="53">
        <f t="shared" si="1"/>
        <v>0</v>
      </c>
      <c r="L47" s="54"/>
      <c r="M47" s="54"/>
      <c r="N47" s="53">
        <f t="shared" si="2"/>
        <v>0</v>
      </c>
      <c r="O47" s="53">
        <f t="shared" si="8"/>
        <v>1980.0000000000009</v>
      </c>
      <c r="P47" s="55" t="str">
        <f t="shared" si="9"/>
        <v>○</v>
      </c>
      <c r="Q47" s="41">
        <f t="shared" si="5"/>
        <v>1800.0000000000007</v>
      </c>
      <c r="R47" s="50"/>
    </row>
    <row r="48" spans="1:18" x14ac:dyDescent="0.4">
      <c r="A48" s="50">
        <v>38</v>
      </c>
      <c r="B48" s="50"/>
      <c r="C48" s="51"/>
      <c r="D48" s="52">
        <v>3.8</v>
      </c>
      <c r="E48" s="53">
        <f>IF(D48="",0,(IF(D48=0,0,(IF(D48&lt;5,様式２添付【９月一括】１総括表!$C$8,(IF(D48&lt;15,様式２添付【９月一括】１総括表!$C$9,様式２添付【９月一括】１総括表!$C$10)))))))</f>
        <v>1980</v>
      </c>
      <c r="F48" s="54">
        <v>6380.0000000000009</v>
      </c>
      <c r="G48" s="54">
        <v>4400</v>
      </c>
      <c r="H48" s="53">
        <f t="shared" si="0"/>
        <v>1980.0000000000009</v>
      </c>
      <c r="I48" s="54"/>
      <c r="J48" s="54"/>
      <c r="K48" s="53">
        <f t="shared" si="1"/>
        <v>0</v>
      </c>
      <c r="L48" s="54"/>
      <c r="M48" s="54"/>
      <c r="N48" s="53">
        <f t="shared" si="2"/>
        <v>0</v>
      </c>
      <c r="O48" s="53">
        <f t="shared" si="8"/>
        <v>1980.0000000000009</v>
      </c>
      <c r="P48" s="55" t="str">
        <f t="shared" si="9"/>
        <v>○</v>
      </c>
      <c r="Q48" s="41">
        <f t="shared" si="5"/>
        <v>1800.0000000000007</v>
      </c>
      <c r="R48" s="50"/>
    </row>
    <row r="49" spans="1:18" x14ac:dyDescent="0.4">
      <c r="A49" s="50">
        <v>39</v>
      </c>
      <c r="B49" s="50"/>
      <c r="C49" s="51"/>
      <c r="D49" s="52">
        <v>3.9</v>
      </c>
      <c r="E49" s="53">
        <f>IF(D49="",0,(IF(D49=0,0,(IF(D49&lt;5,様式２添付【９月一括】１総括表!$C$8,(IF(D49&lt;15,様式２添付【９月一括】１総括表!$C$9,様式２添付【９月一括】１総括表!$C$10)))))))</f>
        <v>1980</v>
      </c>
      <c r="F49" s="54">
        <v>6490.0000000000009</v>
      </c>
      <c r="G49" s="54">
        <v>4510</v>
      </c>
      <c r="H49" s="53">
        <f t="shared" si="0"/>
        <v>1980.0000000000009</v>
      </c>
      <c r="I49" s="54"/>
      <c r="J49" s="54"/>
      <c r="K49" s="53">
        <f t="shared" si="1"/>
        <v>0</v>
      </c>
      <c r="L49" s="54"/>
      <c r="M49" s="54"/>
      <c r="N49" s="53">
        <f t="shared" si="2"/>
        <v>0</v>
      </c>
      <c r="O49" s="53">
        <f t="shared" si="8"/>
        <v>1980.0000000000009</v>
      </c>
      <c r="P49" s="55" t="str">
        <f t="shared" si="9"/>
        <v>○</v>
      </c>
      <c r="Q49" s="41">
        <f t="shared" si="5"/>
        <v>1800.0000000000007</v>
      </c>
      <c r="R49" s="50"/>
    </row>
    <row r="50" spans="1:18" ht="19.5" thickBot="1" x14ac:dyDescent="0.45">
      <c r="A50" s="56">
        <v>40</v>
      </c>
      <c r="B50" s="56"/>
      <c r="C50" s="57"/>
      <c r="D50" s="58">
        <v>4</v>
      </c>
      <c r="E50" s="59">
        <f>IF(D50="",0,(IF(D50=0,0,(IF(D50&lt;5,様式２添付【９月一括】１総括表!$C$8,(IF(D50&lt;15,様式２添付【９月一括】１総括表!$C$9,様式２添付【９月一括】１総括表!$C$10)))))))</f>
        <v>1980</v>
      </c>
      <c r="F50" s="60">
        <v>6600.0000000000009</v>
      </c>
      <c r="G50" s="60">
        <v>4620</v>
      </c>
      <c r="H50" s="59">
        <f t="shared" si="0"/>
        <v>1980.0000000000009</v>
      </c>
      <c r="I50" s="60"/>
      <c r="J50" s="60"/>
      <c r="K50" s="59">
        <f t="shared" si="1"/>
        <v>0</v>
      </c>
      <c r="L50" s="60"/>
      <c r="M50" s="60"/>
      <c r="N50" s="59">
        <f t="shared" si="2"/>
        <v>0</v>
      </c>
      <c r="O50" s="59">
        <f t="shared" si="8"/>
        <v>1980.0000000000009</v>
      </c>
      <c r="P50" s="61" t="str">
        <f t="shared" si="9"/>
        <v>○</v>
      </c>
      <c r="Q50" s="59">
        <f t="shared" si="5"/>
        <v>1800.0000000000007</v>
      </c>
      <c r="R50" s="56"/>
    </row>
    <row r="51" spans="1:18" x14ac:dyDescent="0.4">
      <c r="A51" s="44">
        <v>41</v>
      </c>
      <c r="B51" s="44"/>
      <c r="C51" s="45"/>
      <c r="D51" s="46">
        <v>4.0999999999999996</v>
      </c>
      <c r="E51" s="47">
        <f>IF(D51="",0,(IF(D51=0,0,(IF(D51&lt;5,様式２添付【９月一括】１総括表!$C$8,(IF(D51&lt;15,様式２添付【９月一括】１総括表!$C$9,様式２添付【９月一括】１総括表!$C$10)))))))</f>
        <v>1980</v>
      </c>
      <c r="F51" s="48"/>
      <c r="G51" s="48"/>
      <c r="H51" s="47">
        <f t="shared" si="0"/>
        <v>0</v>
      </c>
      <c r="I51" s="48">
        <v>6710.0000000000009</v>
      </c>
      <c r="J51" s="48">
        <v>4730</v>
      </c>
      <c r="K51" s="47">
        <f t="shared" si="1"/>
        <v>1980.0000000000009</v>
      </c>
      <c r="L51" s="48"/>
      <c r="M51" s="48"/>
      <c r="N51" s="47">
        <f t="shared" si="2"/>
        <v>0</v>
      </c>
      <c r="O51" s="47">
        <f t="shared" si="8"/>
        <v>1980.0000000000009</v>
      </c>
      <c r="P51" s="49" t="str">
        <f t="shared" si="9"/>
        <v>○</v>
      </c>
      <c r="Q51" s="67">
        <f t="shared" si="5"/>
        <v>1800.0000000000007</v>
      </c>
      <c r="R51" s="44"/>
    </row>
    <row r="52" spans="1:18" x14ac:dyDescent="0.4">
      <c r="A52" s="50">
        <v>42</v>
      </c>
      <c r="B52" s="50"/>
      <c r="C52" s="51"/>
      <c r="D52" s="52">
        <v>4.2</v>
      </c>
      <c r="E52" s="53">
        <f>IF(D52="",0,(IF(D52=0,0,(IF(D52&lt;5,様式２添付【９月一括】１総括表!$C$8,(IF(D52&lt;15,様式２添付【９月一括】１総括表!$C$9,様式２添付【９月一括】１総括表!$C$10)))))))</f>
        <v>1980</v>
      </c>
      <c r="F52" s="54"/>
      <c r="G52" s="54"/>
      <c r="H52" s="53">
        <f t="shared" si="0"/>
        <v>0</v>
      </c>
      <c r="I52" s="54">
        <v>6820.0000000000009</v>
      </c>
      <c r="J52" s="54">
        <v>4840</v>
      </c>
      <c r="K52" s="53">
        <f t="shared" si="1"/>
        <v>1980.0000000000009</v>
      </c>
      <c r="L52" s="54"/>
      <c r="M52" s="54"/>
      <c r="N52" s="53">
        <f t="shared" si="2"/>
        <v>0</v>
      </c>
      <c r="O52" s="53">
        <f t="shared" si="8"/>
        <v>1980.0000000000009</v>
      </c>
      <c r="P52" s="55" t="str">
        <f t="shared" si="9"/>
        <v>○</v>
      </c>
      <c r="Q52" s="41">
        <f t="shared" si="5"/>
        <v>1800.0000000000007</v>
      </c>
      <c r="R52" s="50"/>
    </row>
    <row r="53" spans="1:18" x14ac:dyDescent="0.4">
      <c r="A53" s="50">
        <v>43</v>
      </c>
      <c r="B53" s="50"/>
      <c r="C53" s="51"/>
      <c r="D53" s="52">
        <v>4.3</v>
      </c>
      <c r="E53" s="53">
        <f>IF(D53="",0,(IF(D53=0,0,(IF(D53&lt;5,様式２添付【９月一括】１総括表!$C$8,(IF(D53&lt;15,様式２添付【９月一括】１総括表!$C$9,様式２添付【９月一括】１総括表!$C$10)))))))</f>
        <v>1980</v>
      </c>
      <c r="F53" s="54"/>
      <c r="G53" s="54"/>
      <c r="H53" s="53">
        <f t="shared" si="0"/>
        <v>0</v>
      </c>
      <c r="I53" s="54">
        <v>6930.0000000000009</v>
      </c>
      <c r="J53" s="54">
        <v>4950</v>
      </c>
      <c r="K53" s="53">
        <f t="shared" si="1"/>
        <v>1980.0000000000009</v>
      </c>
      <c r="L53" s="54"/>
      <c r="M53" s="54"/>
      <c r="N53" s="53">
        <f t="shared" si="2"/>
        <v>0</v>
      </c>
      <c r="O53" s="53">
        <f t="shared" si="8"/>
        <v>1980.0000000000009</v>
      </c>
      <c r="P53" s="55" t="str">
        <f t="shared" si="9"/>
        <v>○</v>
      </c>
      <c r="Q53" s="41">
        <f t="shared" si="5"/>
        <v>1800.0000000000007</v>
      </c>
      <c r="R53" s="50"/>
    </row>
    <row r="54" spans="1:18" x14ac:dyDescent="0.4">
      <c r="A54" s="50">
        <v>44</v>
      </c>
      <c r="B54" s="50"/>
      <c r="C54" s="51"/>
      <c r="D54" s="52">
        <v>4.4000000000000004</v>
      </c>
      <c r="E54" s="53">
        <f>IF(D54="",0,(IF(D54=0,0,(IF(D54&lt;5,様式２添付【９月一括】１総括表!$C$8,(IF(D54&lt;15,様式２添付【９月一括】１総括表!$C$9,様式２添付【９月一括】１総括表!$C$10)))))))</f>
        <v>1980</v>
      </c>
      <c r="F54" s="54"/>
      <c r="G54" s="54"/>
      <c r="H54" s="53">
        <f t="shared" si="0"/>
        <v>0</v>
      </c>
      <c r="I54" s="54">
        <v>7040.0000000000009</v>
      </c>
      <c r="J54" s="54">
        <v>5060</v>
      </c>
      <c r="K54" s="53">
        <f t="shared" si="1"/>
        <v>1980.0000000000009</v>
      </c>
      <c r="L54" s="54"/>
      <c r="M54" s="54"/>
      <c r="N54" s="53">
        <f t="shared" si="2"/>
        <v>0</v>
      </c>
      <c r="O54" s="53">
        <f t="shared" si="8"/>
        <v>1980.0000000000009</v>
      </c>
      <c r="P54" s="55" t="str">
        <f t="shared" si="9"/>
        <v>○</v>
      </c>
      <c r="Q54" s="41">
        <f t="shared" si="5"/>
        <v>1800.0000000000007</v>
      </c>
      <c r="R54" s="50"/>
    </row>
    <row r="55" spans="1:18" x14ac:dyDescent="0.4">
      <c r="A55" s="50">
        <v>45</v>
      </c>
      <c r="B55" s="50"/>
      <c r="C55" s="51"/>
      <c r="D55" s="52">
        <v>4.5</v>
      </c>
      <c r="E55" s="53">
        <f>IF(D55="",0,(IF(D55=0,0,(IF(D55&lt;5,様式２添付【９月一括】１総括表!$C$8,(IF(D55&lt;15,様式２添付【９月一括】１総括表!$C$9,様式２添付【９月一括】１総括表!$C$10)))))))</f>
        <v>1980</v>
      </c>
      <c r="F55" s="54"/>
      <c r="G55" s="54"/>
      <c r="H55" s="53">
        <f t="shared" si="0"/>
        <v>0</v>
      </c>
      <c r="I55" s="54">
        <v>7150.0000000000009</v>
      </c>
      <c r="J55" s="54">
        <v>5170</v>
      </c>
      <c r="K55" s="53">
        <f t="shared" si="1"/>
        <v>1980.0000000000009</v>
      </c>
      <c r="L55" s="54"/>
      <c r="M55" s="54"/>
      <c r="N55" s="53">
        <f t="shared" si="2"/>
        <v>0</v>
      </c>
      <c r="O55" s="53">
        <f t="shared" si="8"/>
        <v>1980.0000000000009</v>
      </c>
      <c r="P55" s="55" t="str">
        <f t="shared" si="9"/>
        <v>○</v>
      </c>
      <c r="Q55" s="41">
        <f t="shared" si="5"/>
        <v>1800.0000000000007</v>
      </c>
      <c r="R55" s="50"/>
    </row>
    <row r="56" spans="1:18" x14ac:dyDescent="0.4">
      <c r="A56" s="50">
        <v>46</v>
      </c>
      <c r="B56" s="50"/>
      <c r="C56" s="51"/>
      <c r="D56" s="52">
        <v>4.5999999999999996</v>
      </c>
      <c r="E56" s="53">
        <f>IF(D56="",0,(IF(D56=0,0,(IF(D56&lt;5,様式２添付【９月一括】１総括表!$C$8,(IF(D56&lt;15,様式２添付【９月一括】１総括表!$C$9,様式２添付【９月一括】１総括表!$C$10)))))))</f>
        <v>1980</v>
      </c>
      <c r="F56" s="54"/>
      <c r="G56" s="54"/>
      <c r="H56" s="53">
        <f t="shared" si="0"/>
        <v>0</v>
      </c>
      <c r="I56" s="54">
        <v>7260.0000000000009</v>
      </c>
      <c r="J56" s="54">
        <v>5280</v>
      </c>
      <c r="K56" s="53">
        <f t="shared" si="1"/>
        <v>1980.0000000000009</v>
      </c>
      <c r="L56" s="54"/>
      <c r="M56" s="54"/>
      <c r="N56" s="53">
        <f t="shared" si="2"/>
        <v>0</v>
      </c>
      <c r="O56" s="53">
        <f t="shared" si="8"/>
        <v>1980.0000000000009</v>
      </c>
      <c r="P56" s="55" t="str">
        <f t="shared" si="9"/>
        <v>○</v>
      </c>
      <c r="Q56" s="41">
        <f t="shared" si="5"/>
        <v>1800.0000000000007</v>
      </c>
      <c r="R56" s="50"/>
    </row>
    <row r="57" spans="1:18" x14ac:dyDescent="0.4">
      <c r="A57" s="50">
        <v>47</v>
      </c>
      <c r="B57" s="50"/>
      <c r="C57" s="51"/>
      <c r="D57" s="52">
        <v>4.7</v>
      </c>
      <c r="E57" s="53">
        <f>IF(D57="",0,(IF(D57=0,0,(IF(D57&lt;5,様式２添付【９月一括】１総括表!$C$8,(IF(D57&lt;15,様式２添付【９月一括】１総括表!$C$9,様式２添付【９月一括】１総括表!$C$10)))))))</f>
        <v>1980</v>
      </c>
      <c r="F57" s="54"/>
      <c r="G57" s="54"/>
      <c r="H57" s="53">
        <f t="shared" si="0"/>
        <v>0</v>
      </c>
      <c r="I57" s="54">
        <v>7370.0000000000009</v>
      </c>
      <c r="J57" s="54">
        <v>5390</v>
      </c>
      <c r="K57" s="53">
        <f t="shared" si="1"/>
        <v>1980.0000000000009</v>
      </c>
      <c r="L57" s="54"/>
      <c r="M57" s="54"/>
      <c r="N57" s="53">
        <f t="shared" si="2"/>
        <v>0</v>
      </c>
      <c r="O57" s="53">
        <f t="shared" si="8"/>
        <v>1980.0000000000009</v>
      </c>
      <c r="P57" s="55" t="str">
        <f t="shared" si="9"/>
        <v>○</v>
      </c>
      <c r="Q57" s="41">
        <f t="shared" si="5"/>
        <v>1800.0000000000007</v>
      </c>
      <c r="R57" s="50"/>
    </row>
    <row r="58" spans="1:18" x14ac:dyDescent="0.4">
      <c r="A58" s="50">
        <v>48</v>
      </c>
      <c r="B58" s="50"/>
      <c r="C58" s="51"/>
      <c r="D58" s="52">
        <v>4.8</v>
      </c>
      <c r="E58" s="53">
        <f>IF(D58="",0,(IF(D58=0,0,(IF(D58&lt;5,様式２添付【９月一括】１総括表!$C$8,(IF(D58&lt;15,様式２添付【９月一括】１総括表!$C$9,様式２添付【９月一括】１総括表!$C$10)))))))</f>
        <v>1980</v>
      </c>
      <c r="F58" s="54"/>
      <c r="G58" s="54"/>
      <c r="H58" s="53">
        <f t="shared" si="0"/>
        <v>0</v>
      </c>
      <c r="I58" s="54">
        <v>7480.0000000000009</v>
      </c>
      <c r="J58" s="54">
        <v>5500</v>
      </c>
      <c r="K58" s="53">
        <f t="shared" si="1"/>
        <v>1980.0000000000009</v>
      </c>
      <c r="L58" s="54"/>
      <c r="M58" s="54"/>
      <c r="N58" s="53">
        <f t="shared" si="2"/>
        <v>0</v>
      </c>
      <c r="O58" s="53">
        <f t="shared" si="8"/>
        <v>1980.0000000000009</v>
      </c>
      <c r="P58" s="55" t="str">
        <f t="shared" si="9"/>
        <v>○</v>
      </c>
      <c r="Q58" s="41">
        <f t="shared" si="5"/>
        <v>1800.0000000000007</v>
      </c>
      <c r="R58" s="50"/>
    </row>
    <row r="59" spans="1:18" x14ac:dyDescent="0.4">
      <c r="A59" s="50">
        <v>49</v>
      </c>
      <c r="B59" s="50"/>
      <c r="C59" s="51"/>
      <c r="D59" s="52">
        <v>4.9000000000000004</v>
      </c>
      <c r="E59" s="53">
        <f>IF(D59="",0,(IF(D59=0,0,(IF(D59&lt;5,様式２添付【９月一括】１総括表!$C$8,(IF(D59&lt;15,様式２添付【９月一括】１総括表!$C$9,様式２添付【９月一括】１総括表!$C$10)))))))</f>
        <v>1980</v>
      </c>
      <c r="F59" s="54"/>
      <c r="G59" s="54"/>
      <c r="H59" s="53">
        <f t="shared" si="0"/>
        <v>0</v>
      </c>
      <c r="I59" s="54">
        <v>7590.0000000000009</v>
      </c>
      <c r="J59" s="54">
        <v>5610</v>
      </c>
      <c r="K59" s="53">
        <f t="shared" si="1"/>
        <v>1980.0000000000009</v>
      </c>
      <c r="L59" s="54"/>
      <c r="M59" s="54"/>
      <c r="N59" s="53">
        <f t="shared" si="2"/>
        <v>0</v>
      </c>
      <c r="O59" s="53">
        <f t="shared" si="8"/>
        <v>1980.0000000000009</v>
      </c>
      <c r="P59" s="55" t="str">
        <f t="shared" si="9"/>
        <v>○</v>
      </c>
      <c r="Q59" s="41">
        <f t="shared" si="5"/>
        <v>1800.0000000000007</v>
      </c>
      <c r="R59" s="50"/>
    </row>
    <row r="60" spans="1:18" ht="19.5" thickBot="1" x14ac:dyDescent="0.45">
      <c r="A60" s="56">
        <v>50</v>
      </c>
      <c r="B60" s="56"/>
      <c r="C60" s="57"/>
      <c r="D60" s="58">
        <v>5</v>
      </c>
      <c r="E60" s="59">
        <f>IF(D60="",0,(IF(D60=0,0,(IF(D60&lt;5,様式２添付【９月一括】１総括表!$C$8,(IF(D60&lt;15,様式２添付【９月一括】１総括表!$C$9,様式２添付【９月一括】１総括表!$C$10)))))))</f>
        <v>3300</v>
      </c>
      <c r="F60" s="60"/>
      <c r="G60" s="60"/>
      <c r="H60" s="59">
        <f t="shared" si="0"/>
        <v>0</v>
      </c>
      <c r="I60" s="60">
        <v>7700.0000000000009</v>
      </c>
      <c r="J60" s="60">
        <v>4400</v>
      </c>
      <c r="K60" s="59">
        <f t="shared" si="1"/>
        <v>3300.0000000000009</v>
      </c>
      <c r="L60" s="60"/>
      <c r="M60" s="60"/>
      <c r="N60" s="59">
        <f t="shared" si="2"/>
        <v>0</v>
      </c>
      <c r="O60" s="59">
        <f t="shared" si="8"/>
        <v>3300.0000000000009</v>
      </c>
      <c r="P60" s="61" t="str">
        <f t="shared" si="9"/>
        <v>○</v>
      </c>
      <c r="Q60" s="59">
        <f t="shared" si="5"/>
        <v>3000.0000000000005</v>
      </c>
      <c r="R60" s="56"/>
    </row>
    <row r="61" spans="1:18" x14ac:dyDescent="0.4">
      <c r="A61" s="44">
        <v>51</v>
      </c>
      <c r="B61" s="44"/>
      <c r="C61" s="45"/>
      <c r="D61" s="46">
        <v>5.1000000000000103</v>
      </c>
      <c r="E61" s="47">
        <f>IF(D61="",0,(IF(D61=0,0,(IF(D61&lt;5,様式２添付【９月一括】１総括表!$C$8,(IF(D61&lt;15,様式２添付【９月一括】１総括表!$C$9,様式２添付【９月一括】１総括表!$C$10)))))))</f>
        <v>3300</v>
      </c>
      <c r="F61" s="48">
        <v>7810.0000000000009</v>
      </c>
      <c r="G61" s="48">
        <v>4510</v>
      </c>
      <c r="H61" s="47">
        <f t="shared" si="0"/>
        <v>3300.0000000000009</v>
      </c>
      <c r="I61" s="48"/>
      <c r="J61" s="48"/>
      <c r="K61" s="47">
        <f t="shared" si="1"/>
        <v>0</v>
      </c>
      <c r="L61" s="48"/>
      <c r="M61" s="48"/>
      <c r="N61" s="47">
        <f t="shared" si="2"/>
        <v>0</v>
      </c>
      <c r="O61" s="47">
        <f t="shared" si="8"/>
        <v>3300.0000000000009</v>
      </c>
      <c r="P61" s="49" t="str">
        <f t="shared" si="9"/>
        <v>○</v>
      </c>
      <c r="Q61" s="67">
        <f t="shared" si="5"/>
        <v>3000.0000000000005</v>
      </c>
      <c r="R61" s="44"/>
    </row>
    <row r="62" spans="1:18" x14ac:dyDescent="0.4">
      <c r="A62" s="50">
        <v>52</v>
      </c>
      <c r="B62" s="50"/>
      <c r="C62" s="51"/>
      <c r="D62" s="52">
        <v>5.2000000000000099</v>
      </c>
      <c r="E62" s="53">
        <f>IF(D62="",0,(IF(D62=0,0,(IF(D62&lt;5,様式２添付【９月一括】１総括表!$C$8,(IF(D62&lt;15,様式２添付【９月一括】１総括表!$C$9,様式２添付【９月一括】１総括表!$C$10)))))))</f>
        <v>3300</v>
      </c>
      <c r="F62" s="54">
        <v>7920.0000000000009</v>
      </c>
      <c r="G62" s="54">
        <v>4620</v>
      </c>
      <c r="H62" s="53">
        <f t="shared" si="0"/>
        <v>3300.0000000000009</v>
      </c>
      <c r="I62" s="54"/>
      <c r="J62" s="54"/>
      <c r="K62" s="53">
        <f t="shared" si="1"/>
        <v>0</v>
      </c>
      <c r="L62" s="54"/>
      <c r="M62" s="54"/>
      <c r="N62" s="53">
        <f t="shared" si="2"/>
        <v>0</v>
      </c>
      <c r="O62" s="53">
        <f t="shared" si="8"/>
        <v>3300.0000000000009</v>
      </c>
      <c r="P62" s="55" t="str">
        <f t="shared" si="9"/>
        <v>○</v>
      </c>
      <c r="Q62" s="41">
        <f t="shared" si="5"/>
        <v>3000.0000000000005</v>
      </c>
      <c r="R62" s="50"/>
    </row>
    <row r="63" spans="1:18" x14ac:dyDescent="0.4">
      <c r="A63" s="50">
        <v>53</v>
      </c>
      <c r="B63" s="50"/>
      <c r="C63" s="51"/>
      <c r="D63" s="52">
        <v>5.3000000000000096</v>
      </c>
      <c r="E63" s="53">
        <f>IF(D63="",0,(IF(D63=0,0,(IF(D63&lt;5,様式２添付【９月一括】１総括表!$C$8,(IF(D63&lt;15,様式２添付【９月一括】１総括表!$C$9,様式２添付【９月一括】１総括表!$C$10)))))))</f>
        <v>3300</v>
      </c>
      <c r="F63" s="54">
        <v>8030.0000000000009</v>
      </c>
      <c r="G63" s="54">
        <v>4730</v>
      </c>
      <c r="H63" s="53">
        <f t="shared" si="0"/>
        <v>3300.0000000000009</v>
      </c>
      <c r="I63" s="54"/>
      <c r="J63" s="54"/>
      <c r="K63" s="53">
        <f t="shared" si="1"/>
        <v>0</v>
      </c>
      <c r="L63" s="54"/>
      <c r="M63" s="54"/>
      <c r="N63" s="53">
        <f t="shared" si="2"/>
        <v>0</v>
      </c>
      <c r="O63" s="53">
        <f t="shared" si="8"/>
        <v>3300.0000000000009</v>
      </c>
      <c r="P63" s="55" t="str">
        <f t="shared" si="9"/>
        <v>○</v>
      </c>
      <c r="Q63" s="41">
        <f t="shared" si="5"/>
        <v>3000.0000000000005</v>
      </c>
      <c r="R63" s="50"/>
    </row>
    <row r="64" spans="1:18" x14ac:dyDescent="0.4">
      <c r="A64" s="50">
        <v>54</v>
      </c>
      <c r="B64" s="50"/>
      <c r="C64" s="51"/>
      <c r="D64" s="52">
        <v>5.4000000000000101</v>
      </c>
      <c r="E64" s="53">
        <f>IF(D64="",0,(IF(D64=0,0,(IF(D64&lt;5,様式２添付【９月一括】１総括表!$C$8,(IF(D64&lt;15,様式２添付【９月一括】１総括表!$C$9,様式２添付【９月一括】１総括表!$C$10)))))))</f>
        <v>3300</v>
      </c>
      <c r="F64" s="54">
        <v>8140.0000000000009</v>
      </c>
      <c r="G64" s="54">
        <v>4840</v>
      </c>
      <c r="H64" s="53">
        <f t="shared" si="0"/>
        <v>3300.0000000000009</v>
      </c>
      <c r="I64" s="54"/>
      <c r="J64" s="54"/>
      <c r="K64" s="53">
        <f t="shared" si="1"/>
        <v>0</v>
      </c>
      <c r="L64" s="54"/>
      <c r="M64" s="54"/>
      <c r="N64" s="53">
        <f t="shared" si="2"/>
        <v>0</v>
      </c>
      <c r="O64" s="53">
        <f t="shared" si="8"/>
        <v>3300.0000000000009</v>
      </c>
      <c r="P64" s="55" t="str">
        <f t="shared" si="9"/>
        <v>○</v>
      </c>
      <c r="Q64" s="41">
        <f t="shared" si="5"/>
        <v>3000.0000000000005</v>
      </c>
      <c r="R64" s="50"/>
    </row>
    <row r="65" spans="1:18" x14ac:dyDescent="0.4">
      <c r="A65" s="50">
        <v>55</v>
      </c>
      <c r="B65" s="50"/>
      <c r="C65" s="51"/>
      <c r="D65" s="52">
        <v>5.5000000000000098</v>
      </c>
      <c r="E65" s="53">
        <f>IF(D65="",0,(IF(D65=0,0,(IF(D65&lt;5,様式２添付【９月一括】１総括表!$C$8,(IF(D65&lt;15,様式２添付【９月一括】１総括表!$C$9,様式２添付【９月一括】１総括表!$C$10)))))))</f>
        <v>3300</v>
      </c>
      <c r="F65" s="54">
        <v>8250</v>
      </c>
      <c r="G65" s="54">
        <v>4950</v>
      </c>
      <c r="H65" s="53">
        <f t="shared" si="0"/>
        <v>3300</v>
      </c>
      <c r="I65" s="54"/>
      <c r="J65" s="54"/>
      <c r="K65" s="53">
        <f t="shared" si="1"/>
        <v>0</v>
      </c>
      <c r="L65" s="54"/>
      <c r="M65" s="54"/>
      <c r="N65" s="53">
        <f t="shared" si="2"/>
        <v>0</v>
      </c>
      <c r="O65" s="53">
        <f t="shared" si="8"/>
        <v>3300</v>
      </c>
      <c r="P65" s="55" t="str">
        <f t="shared" si="9"/>
        <v>○</v>
      </c>
      <c r="Q65" s="41">
        <f t="shared" si="5"/>
        <v>2999.9999999999995</v>
      </c>
      <c r="R65" s="50"/>
    </row>
    <row r="66" spans="1:18" x14ac:dyDescent="0.4">
      <c r="A66" s="50">
        <v>56</v>
      </c>
      <c r="B66" s="50"/>
      <c r="C66" s="51"/>
      <c r="D66" s="52">
        <v>5.6000000000000103</v>
      </c>
      <c r="E66" s="53">
        <f>IF(D66="",0,(IF(D66=0,0,(IF(D66&lt;5,様式２添付【９月一括】１総括表!$C$8,(IF(D66&lt;15,様式２添付【９月一括】１総括表!$C$9,様式２添付【９月一括】１総括表!$C$10)))))))</f>
        <v>3300</v>
      </c>
      <c r="F66" s="54">
        <v>8360</v>
      </c>
      <c r="G66" s="54">
        <v>5060</v>
      </c>
      <c r="H66" s="53">
        <f t="shared" si="0"/>
        <v>3300</v>
      </c>
      <c r="I66" s="54"/>
      <c r="J66" s="54"/>
      <c r="K66" s="53">
        <f t="shared" si="1"/>
        <v>0</v>
      </c>
      <c r="L66" s="54"/>
      <c r="M66" s="54"/>
      <c r="N66" s="53">
        <f t="shared" si="2"/>
        <v>0</v>
      </c>
      <c r="O66" s="53">
        <f t="shared" si="8"/>
        <v>3300</v>
      </c>
      <c r="P66" s="55" t="str">
        <f t="shared" si="9"/>
        <v>○</v>
      </c>
      <c r="Q66" s="41">
        <f t="shared" si="5"/>
        <v>2999.9999999999995</v>
      </c>
      <c r="R66" s="50"/>
    </row>
    <row r="67" spans="1:18" x14ac:dyDescent="0.4">
      <c r="A67" s="50">
        <v>57</v>
      </c>
      <c r="B67" s="50"/>
      <c r="C67" s="51"/>
      <c r="D67" s="52">
        <v>5.7000000000000099</v>
      </c>
      <c r="E67" s="53">
        <f>IF(D67="",0,(IF(D67=0,0,(IF(D67&lt;5,様式２添付【９月一括】１総括表!$C$8,(IF(D67&lt;15,様式２添付【９月一括】１総括表!$C$9,様式２添付【９月一括】１総括表!$C$10)))))))</f>
        <v>3300</v>
      </c>
      <c r="F67" s="54">
        <v>8470</v>
      </c>
      <c r="G67" s="54">
        <v>5170</v>
      </c>
      <c r="H67" s="53">
        <f t="shared" si="0"/>
        <v>3300</v>
      </c>
      <c r="I67" s="54"/>
      <c r="J67" s="54"/>
      <c r="K67" s="53">
        <f t="shared" si="1"/>
        <v>0</v>
      </c>
      <c r="L67" s="54"/>
      <c r="M67" s="54"/>
      <c r="N67" s="53">
        <f t="shared" si="2"/>
        <v>0</v>
      </c>
      <c r="O67" s="53">
        <f t="shared" si="8"/>
        <v>3300</v>
      </c>
      <c r="P67" s="55" t="str">
        <f t="shared" si="9"/>
        <v>○</v>
      </c>
      <c r="Q67" s="41">
        <f t="shared" si="5"/>
        <v>2999.9999999999995</v>
      </c>
      <c r="R67" s="50"/>
    </row>
    <row r="68" spans="1:18" x14ac:dyDescent="0.4">
      <c r="A68" s="50">
        <v>58</v>
      </c>
      <c r="B68" s="50"/>
      <c r="C68" s="51"/>
      <c r="D68" s="52">
        <v>5.8000000000000096</v>
      </c>
      <c r="E68" s="53">
        <f>IF(D68="",0,(IF(D68=0,0,(IF(D68&lt;5,様式２添付【９月一括】１総括表!$C$8,(IF(D68&lt;15,様式２添付【９月一括】１総括表!$C$9,様式２添付【９月一括】１総括表!$C$10)))))))</f>
        <v>3300</v>
      </c>
      <c r="F68" s="54">
        <v>8580</v>
      </c>
      <c r="G68" s="54">
        <v>5280</v>
      </c>
      <c r="H68" s="53">
        <f t="shared" si="0"/>
        <v>3300</v>
      </c>
      <c r="I68" s="54"/>
      <c r="J68" s="54"/>
      <c r="K68" s="53">
        <f t="shared" si="1"/>
        <v>0</v>
      </c>
      <c r="L68" s="54"/>
      <c r="M68" s="54"/>
      <c r="N68" s="53">
        <f t="shared" si="2"/>
        <v>0</v>
      </c>
      <c r="O68" s="53">
        <f t="shared" si="8"/>
        <v>3300</v>
      </c>
      <c r="P68" s="55" t="str">
        <f t="shared" si="9"/>
        <v>○</v>
      </c>
      <c r="Q68" s="41">
        <f t="shared" si="5"/>
        <v>2999.9999999999995</v>
      </c>
      <c r="R68" s="50"/>
    </row>
    <row r="69" spans="1:18" x14ac:dyDescent="0.4">
      <c r="A69" s="50">
        <v>59</v>
      </c>
      <c r="B69" s="50"/>
      <c r="C69" s="51"/>
      <c r="D69" s="52">
        <v>5.9000000000000101</v>
      </c>
      <c r="E69" s="53">
        <f>IF(D69="",0,(IF(D69=0,0,(IF(D69&lt;5,様式２添付【９月一括】１総括表!$C$8,(IF(D69&lt;15,様式２添付【９月一括】１総括表!$C$9,様式２添付【９月一括】１総括表!$C$10)))))))</f>
        <v>3300</v>
      </c>
      <c r="F69" s="54">
        <v>8690</v>
      </c>
      <c r="G69" s="54">
        <v>5390</v>
      </c>
      <c r="H69" s="53">
        <f t="shared" si="0"/>
        <v>3300</v>
      </c>
      <c r="I69" s="54"/>
      <c r="J69" s="54"/>
      <c r="K69" s="53">
        <f t="shared" si="1"/>
        <v>0</v>
      </c>
      <c r="L69" s="54"/>
      <c r="M69" s="54"/>
      <c r="N69" s="53">
        <f t="shared" si="2"/>
        <v>0</v>
      </c>
      <c r="O69" s="53">
        <f t="shared" si="8"/>
        <v>3300</v>
      </c>
      <c r="P69" s="55" t="str">
        <f t="shared" si="9"/>
        <v>○</v>
      </c>
      <c r="Q69" s="41">
        <f t="shared" si="5"/>
        <v>2999.9999999999995</v>
      </c>
      <c r="R69" s="50"/>
    </row>
    <row r="70" spans="1:18" ht="19.5" thickBot="1" x14ac:dyDescent="0.45">
      <c r="A70" s="56">
        <v>60</v>
      </c>
      <c r="B70" s="56"/>
      <c r="C70" s="57"/>
      <c r="D70" s="58">
        <v>6.0000000000000098</v>
      </c>
      <c r="E70" s="59">
        <f>IF(D70="",0,(IF(D70=0,0,(IF(D70&lt;5,様式２添付【９月一括】１総括表!$C$8,(IF(D70&lt;15,様式２添付【９月一括】１総括表!$C$9,様式２添付【９月一括】１総括表!$C$10)))))))</f>
        <v>3300</v>
      </c>
      <c r="F70" s="60">
        <v>8800</v>
      </c>
      <c r="G70" s="60">
        <v>5500</v>
      </c>
      <c r="H70" s="59">
        <f t="shared" si="0"/>
        <v>3300</v>
      </c>
      <c r="I70" s="60"/>
      <c r="J70" s="60"/>
      <c r="K70" s="59">
        <f t="shared" si="1"/>
        <v>0</v>
      </c>
      <c r="L70" s="60"/>
      <c r="M70" s="60"/>
      <c r="N70" s="59">
        <f t="shared" si="2"/>
        <v>0</v>
      </c>
      <c r="O70" s="59">
        <f t="shared" si="8"/>
        <v>3300</v>
      </c>
      <c r="P70" s="61" t="str">
        <f t="shared" si="9"/>
        <v>○</v>
      </c>
      <c r="Q70" s="59">
        <f t="shared" si="5"/>
        <v>2999.9999999999995</v>
      </c>
      <c r="R70" s="56"/>
    </row>
    <row r="71" spans="1:18" x14ac:dyDescent="0.4">
      <c r="A71" s="44">
        <v>61</v>
      </c>
      <c r="B71" s="44"/>
      <c r="C71" s="45"/>
      <c r="D71" s="46">
        <v>14.1</v>
      </c>
      <c r="E71" s="47">
        <f>IF(D71="",0,(IF(D71=0,0,(IF(D71&lt;5,様式２添付【９月一括】１総括表!$C$8,(IF(D71&lt;15,様式２添付【９月一括】１総括表!$C$9,様式２添付【９月一括】１総括表!$C$10)))))))</f>
        <v>3300</v>
      </c>
      <c r="F71" s="48">
        <v>17710</v>
      </c>
      <c r="G71" s="48">
        <v>16390</v>
      </c>
      <c r="H71" s="47">
        <f t="shared" si="0"/>
        <v>1320</v>
      </c>
      <c r="I71" s="48">
        <v>17710</v>
      </c>
      <c r="J71" s="48">
        <v>15730.000000000002</v>
      </c>
      <c r="K71" s="47">
        <f t="shared" si="1"/>
        <v>1979.9999999999982</v>
      </c>
      <c r="L71" s="48"/>
      <c r="M71" s="48"/>
      <c r="N71" s="47">
        <f t="shared" si="2"/>
        <v>0</v>
      </c>
      <c r="O71" s="47">
        <f t="shared" si="8"/>
        <v>3299.9999999999982</v>
      </c>
      <c r="P71" s="49" t="str">
        <f t="shared" si="9"/>
        <v>○</v>
      </c>
      <c r="Q71" s="67">
        <f t="shared" si="5"/>
        <v>2999.9999999999982</v>
      </c>
      <c r="R71" s="44"/>
    </row>
    <row r="72" spans="1:18" x14ac:dyDescent="0.4">
      <c r="A72" s="50">
        <v>62</v>
      </c>
      <c r="B72" s="50"/>
      <c r="C72" s="51"/>
      <c r="D72" s="52">
        <v>14.2</v>
      </c>
      <c r="E72" s="53">
        <f>IF(D72="",0,(IF(D72=0,0,(IF(D72&lt;5,様式２添付【９月一括】１総括表!$C$8,(IF(D72&lt;15,様式２添付【９月一括】１総括表!$C$9,様式２添付【９月一括】１総括表!$C$10)))))))</f>
        <v>3300</v>
      </c>
      <c r="F72" s="54">
        <v>17820</v>
      </c>
      <c r="G72" s="54">
        <v>16500</v>
      </c>
      <c r="H72" s="53">
        <f t="shared" si="0"/>
        <v>1320</v>
      </c>
      <c r="I72" s="54">
        <v>17820</v>
      </c>
      <c r="J72" s="54">
        <v>15840.000000000002</v>
      </c>
      <c r="K72" s="53">
        <f t="shared" si="1"/>
        <v>1979.9999999999982</v>
      </c>
      <c r="L72" s="54"/>
      <c r="M72" s="54"/>
      <c r="N72" s="53">
        <f t="shared" si="2"/>
        <v>0</v>
      </c>
      <c r="O72" s="53">
        <f t="shared" si="8"/>
        <v>3299.9999999999982</v>
      </c>
      <c r="P72" s="55" t="str">
        <f t="shared" si="9"/>
        <v>○</v>
      </c>
      <c r="Q72" s="41">
        <f t="shared" si="5"/>
        <v>2999.9999999999982</v>
      </c>
      <c r="R72" s="50"/>
    </row>
    <row r="73" spans="1:18" x14ac:dyDescent="0.4">
      <c r="A73" s="50">
        <v>63</v>
      </c>
      <c r="B73" s="50"/>
      <c r="C73" s="51"/>
      <c r="D73" s="52">
        <v>14.3</v>
      </c>
      <c r="E73" s="53">
        <f>IF(D73="",0,(IF(D73=0,0,(IF(D73&lt;5,様式２添付【９月一括】１総括表!$C$8,(IF(D73&lt;15,様式２添付【９月一括】１総括表!$C$9,様式２添付【９月一括】１総括表!$C$10)))))))</f>
        <v>3300</v>
      </c>
      <c r="F73" s="54">
        <v>17930</v>
      </c>
      <c r="G73" s="54">
        <v>16610</v>
      </c>
      <c r="H73" s="53">
        <f t="shared" ref="H73:H136" si="10">F73-G73</f>
        <v>1320</v>
      </c>
      <c r="I73" s="54">
        <v>17930</v>
      </c>
      <c r="J73" s="54">
        <v>15950.000000000002</v>
      </c>
      <c r="K73" s="53">
        <f t="shared" ref="K73:K136" si="11">I73-J73</f>
        <v>1979.9999999999982</v>
      </c>
      <c r="L73" s="54"/>
      <c r="M73" s="54"/>
      <c r="N73" s="53">
        <f t="shared" ref="N73:N136" si="12">L73-M73</f>
        <v>0</v>
      </c>
      <c r="O73" s="53">
        <f t="shared" si="8"/>
        <v>3299.9999999999982</v>
      </c>
      <c r="P73" s="55" t="str">
        <f t="shared" si="9"/>
        <v>○</v>
      </c>
      <c r="Q73" s="41">
        <f t="shared" ref="Q73:Q136" si="13">O73/1.1</f>
        <v>2999.9999999999982</v>
      </c>
      <c r="R73" s="50"/>
    </row>
    <row r="74" spans="1:18" x14ac:dyDescent="0.4">
      <c r="A74" s="50">
        <v>64</v>
      </c>
      <c r="B74" s="50"/>
      <c r="C74" s="51"/>
      <c r="D74" s="52">
        <v>14.4</v>
      </c>
      <c r="E74" s="53">
        <f>IF(D74="",0,(IF(D74=0,0,(IF(D74&lt;5,様式２添付【９月一括】１総括表!$C$8,(IF(D74&lt;15,様式２添付【９月一括】１総括表!$C$9,様式２添付【９月一括】１総括表!$C$10)))))))</f>
        <v>3300</v>
      </c>
      <c r="F74" s="54">
        <v>18040</v>
      </c>
      <c r="G74" s="54">
        <v>16720</v>
      </c>
      <c r="H74" s="53">
        <f t="shared" si="10"/>
        <v>1320</v>
      </c>
      <c r="I74" s="54">
        <v>18040</v>
      </c>
      <c r="J74" s="54">
        <v>16060.000000000002</v>
      </c>
      <c r="K74" s="53">
        <f t="shared" si="11"/>
        <v>1979.9999999999982</v>
      </c>
      <c r="L74" s="54"/>
      <c r="M74" s="54"/>
      <c r="N74" s="53">
        <f t="shared" si="12"/>
        <v>0</v>
      </c>
      <c r="O74" s="53">
        <f t="shared" si="8"/>
        <v>3299.9999999999982</v>
      </c>
      <c r="P74" s="55" t="str">
        <f t="shared" si="9"/>
        <v>○</v>
      </c>
      <c r="Q74" s="41">
        <f t="shared" si="13"/>
        <v>2999.9999999999982</v>
      </c>
      <c r="R74" s="50"/>
    </row>
    <row r="75" spans="1:18" x14ac:dyDescent="0.4">
      <c r="A75" s="50">
        <v>65</v>
      </c>
      <c r="B75" s="50"/>
      <c r="C75" s="51"/>
      <c r="D75" s="52">
        <v>14.5</v>
      </c>
      <c r="E75" s="53">
        <f>IF(D75="",0,(IF(D75=0,0,(IF(D75&lt;5,様式２添付【９月一括】１総括表!$C$8,(IF(D75&lt;15,様式２添付【９月一括】１総括表!$C$9,様式２添付【９月一括】１総括表!$C$10)))))))</f>
        <v>3300</v>
      </c>
      <c r="F75" s="54">
        <v>18150</v>
      </c>
      <c r="G75" s="54">
        <v>16830</v>
      </c>
      <c r="H75" s="53">
        <f t="shared" si="10"/>
        <v>1320</v>
      </c>
      <c r="I75" s="54">
        <v>18150</v>
      </c>
      <c r="J75" s="54">
        <v>16170.000000000002</v>
      </c>
      <c r="K75" s="53">
        <f t="shared" si="11"/>
        <v>1979.9999999999982</v>
      </c>
      <c r="L75" s="54"/>
      <c r="M75" s="54"/>
      <c r="N75" s="53">
        <f t="shared" si="12"/>
        <v>0</v>
      </c>
      <c r="O75" s="53">
        <f t="shared" si="8"/>
        <v>3299.9999999999982</v>
      </c>
      <c r="P75" s="55" t="str">
        <f t="shared" si="9"/>
        <v>○</v>
      </c>
      <c r="Q75" s="41">
        <f t="shared" si="13"/>
        <v>2999.9999999999982</v>
      </c>
      <c r="R75" s="50"/>
    </row>
    <row r="76" spans="1:18" x14ac:dyDescent="0.4">
      <c r="A76" s="50">
        <v>66</v>
      </c>
      <c r="B76" s="50"/>
      <c r="C76" s="51"/>
      <c r="D76" s="52">
        <v>14.6</v>
      </c>
      <c r="E76" s="53">
        <f>IF(D76="",0,(IF(D76=0,0,(IF(D76&lt;5,様式２添付【９月一括】１総括表!$C$8,(IF(D76&lt;15,様式２添付【９月一括】１総括表!$C$9,様式２添付【９月一括】１総括表!$C$10)))))))</f>
        <v>3300</v>
      </c>
      <c r="F76" s="54">
        <v>18260</v>
      </c>
      <c r="G76" s="54">
        <v>16940</v>
      </c>
      <c r="H76" s="53">
        <f t="shared" si="10"/>
        <v>1320</v>
      </c>
      <c r="I76" s="54">
        <v>18260</v>
      </c>
      <c r="J76" s="54">
        <v>16280.000000000002</v>
      </c>
      <c r="K76" s="53">
        <f t="shared" si="11"/>
        <v>1979.9999999999982</v>
      </c>
      <c r="L76" s="54"/>
      <c r="M76" s="54"/>
      <c r="N76" s="53">
        <f t="shared" si="12"/>
        <v>0</v>
      </c>
      <c r="O76" s="53">
        <f t="shared" si="8"/>
        <v>3299.9999999999982</v>
      </c>
      <c r="P76" s="55" t="str">
        <f t="shared" si="9"/>
        <v>○</v>
      </c>
      <c r="Q76" s="41">
        <f t="shared" si="13"/>
        <v>2999.9999999999982</v>
      </c>
      <c r="R76" s="50"/>
    </row>
    <row r="77" spans="1:18" x14ac:dyDescent="0.4">
      <c r="A77" s="50">
        <v>67</v>
      </c>
      <c r="B77" s="50"/>
      <c r="C77" s="51"/>
      <c r="D77" s="52">
        <v>14.7</v>
      </c>
      <c r="E77" s="53">
        <f>IF(D77="",0,(IF(D77=0,0,(IF(D77&lt;5,様式２添付【９月一括】１総括表!$C$8,(IF(D77&lt;15,様式２添付【９月一括】１総括表!$C$9,様式２添付【９月一括】１総括表!$C$10)))))))</f>
        <v>3300</v>
      </c>
      <c r="F77" s="54">
        <v>18370</v>
      </c>
      <c r="G77" s="54">
        <v>17050</v>
      </c>
      <c r="H77" s="53">
        <f t="shared" si="10"/>
        <v>1320</v>
      </c>
      <c r="I77" s="54">
        <v>18370</v>
      </c>
      <c r="J77" s="54">
        <v>16390</v>
      </c>
      <c r="K77" s="53">
        <f t="shared" si="11"/>
        <v>1980</v>
      </c>
      <c r="L77" s="54"/>
      <c r="M77" s="54"/>
      <c r="N77" s="53">
        <f t="shared" si="12"/>
        <v>0</v>
      </c>
      <c r="O77" s="53">
        <f t="shared" si="8"/>
        <v>3300</v>
      </c>
      <c r="P77" s="55" t="str">
        <f t="shared" si="9"/>
        <v>○</v>
      </c>
      <c r="Q77" s="41">
        <f t="shared" si="13"/>
        <v>2999.9999999999995</v>
      </c>
      <c r="R77" s="50"/>
    </row>
    <row r="78" spans="1:18" x14ac:dyDescent="0.4">
      <c r="A78" s="50">
        <v>68</v>
      </c>
      <c r="B78" s="50"/>
      <c r="C78" s="51"/>
      <c r="D78" s="52">
        <v>14.8</v>
      </c>
      <c r="E78" s="53">
        <f>IF(D78="",0,(IF(D78=0,0,(IF(D78&lt;5,様式２添付【９月一括】１総括表!$C$8,(IF(D78&lt;15,様式２添付【９月一括】１総括表!$C$9,様式２添付【９月一括】１総括表!$C$10)))))))</f>
        <v>3300</v>
      </c>
      <c r="F78" s="54">
        <v>18480</v>
      </c>
      <c r="G78" s="54">
        <v>17160</v>
      </c>
      <c r="H78" s="53">
        <f t="shared" si="10"/>
        <v>1320</v>
      </c>
      <c r="I78" s="54">
        <v>18480</v>
      </c>
      <c r="J78" s="54">
        <v>16500</v>
      </c>
      <c r="K78" s="53">
        <f t="shared" si="11"/>
        <v>1980</v>
      </c>
      <c r="L78" s="54"/>
      <c r="M78" s="54"/>
      <c r="N78" s="53">
        <f t="shared" si="12"/>
        <v>0</v>
      </c>
      <c r="O78" s="53">
        <f t="shared" si="8"/>
        <v>3300</v>
      </c>
      <c r="P78" s="55" t="str">
        <f t="shared" si="9"/>
        <v>○</v>
      </c>
      <c r="Q78" s="41">
        <f t="shared" si="13"/>
        <v>2999.9999999999995</v>
      </c>
      <c r="R78" s="50"/>
    </row>
    <row r="79" spans="1:18" x14ac:dyDescent="0.4">
      <c r="A79" s="50">
        <v>69</v>
      </c>
      <c r="B79" s="50"/>
      <c r="C79" s="51"/>
      <c r="D79" s="52">
        <v>14.9</v>
      </c>
      <c r="E79" s="53">
        <f>IF(D79="",0,(IF(D79=0,0,(IF(D79&lt;5,様式２添付【９月一括】１総括表!$C$8,(IF(D79&lt;15,様式２添付【９月一括】１総括表!$C$9,様式２添付【９月一括】１総括表!$C$10)))))))</f>
        <v>3300</v>
      </c>
      <c r="F79" s="54">
        <v>18590</v>
      </c>
      <c r="G79" s="54">
        <v>17270</v>
      </c>
      <c r="H79" s="53">
        <f t="shared" si="10"/>
        <v>1320</v>
      </c>
      <c r="I79" s="54">
        <v>18590</v>
      </c>
      <c r="J79" s="54">
        <v>16610</v>
      </c>
      <c r="K79" s="53">
        <f t="shared" si="11"/>
        <v>1980</v>
      </c>
      <c r="L79" s="54"/>
      <c r="M79" s="54"/>
      <c r="N79" s="53">
        <f t="shared" si="12"/>
        <v>0</v>
      </c>
      <c r="O79" s="53">
        <f t="shared" si="8"/>
        <v>3300</v>
      </c>
      <c r="P79" s="55" t="str">
        <f t="shared" si="9"/>
        <v>○</v>
      </c>
      <c r="Q79" s="41">
        <f t="shared" si="13"/>
        <v>2999.9999999999995</v>
      </c>
      <c r="R79" s="50"/>
    </row>
    <row r="80" spans="1:18" ht="19.5" thickBot="1" x14ac:dyDescent="0.45">
      <c r="A80" s="56">
        <v>70</v>
      </c>
      <c r="B80" s="56"/>
      <c r="C80" s="57"/>
      <c r="D80" s="58">
        <v>15</v>
      </c>
      <c r="E80" s="59">
        <f>IF(D80="",0,(IF(D80=0,0,(IF(D80&lt;5,様式２添付【９月一括】１総括表!$C$8,(IF(D80&lt;15,様式２添付【９月一括】１総括表!$C$9,様式２添付【９月一括】１総括表!$C$10)))))))</f>
        <v>6600</v>
      </c>
      <c r="F80" s="60">
        <v>18700</v>
      </c>
      <c r="G80" s="60">
        <v>14080.000000000002</v>
      </c>
      <c r="H80" s="59">
        <f t="shared" si="10"/>
        <v>4619.9999999999982</v>
      </c>
      <c r="I80" s="60">
        <v>18700</v>
      </c>
      <c r="J80" s="60">
        <v>16720</v>
      </c>
      <c r="K80" s="59">
        <f t="shared" si="11"/>
        <v>1980</v>
      </c>
      <c r="L80" s="60"/>
      <c r="M80" s="60"/>
      <c r="N80" s="59">
        <f t="shared" si="12"/>
        <v>0</v>
      </c>
      <c r="O80" s="59">
        <f t="shared" si="8"/>
        <v>6599.9999999999982</v>
      </c>
      <c r="P80" s="61" t="str">
        <f t="shared" si="9"/>
        <v>○</v>
      </c>
      <c r="Q80" s="59">
        <f t="shared" si="13"/>
        <v>5999.9999999999982</v>
      </c>
      <c r="R80" s="56"/>
    </row>
    <row r="81" spans="1:18" x14ac:dyDescent="0.4">
      <c r="A81" s="44">
        <v>71</v>
      </c>
      <c r="B81" s="44"/>
      <c r="C81" s="45"/>
      <c r="D81" s="46">
        <v>15.1</v>
      </c>
      <c r="E81" s="47">
        <f>IF(D81="",0,(IF(D81=0,0,(IF(D81&lt;5,様式２添付【９月一括】１総括表!$C$8,(IF(D81&lt;15,様式２添付【９月一括】１総括表!$C$9,様式２添付【９月一括】１総括表!$C$10)))))))</f>
        <v>6600</v>
      </c>
      <c r="F81" s="48">
        <v>18810</v>
      </c>
      <c r="G81" s="48">
        <v>12210.000000000002</v>
      </c>
      <c r="H81" s="47">
        <f t="shared" si="10"/>
        <v>6599.9999999999982</v>
      </c>
      <c r="I81" s="48"/>
      <c r="J81" s="48"/>
      <c r="K81" s="47">
        <f t="shared" si="11"/>
        <v>0</v>
      </c>
      <c r="L81" s="48"/>
      <c r="M81" s="48"/>
      <c r="N81" s="47">
        <f t="shared" si="12"/>
        <v>0</v>
      </c>
      <c r="O81" s="47">
        <f t="shared" si="8"/>
        <v>6599.9999999999982</v>
      </c>
      <c r="P81" s="49" t="str">
        <f t="shared" si="9"/>
        <v>○</v>
      </c>
      <c r="Q81" s="67">
        <f t="shared" si="13"/>
        <v>5999.9999999999982</v>
      </c>
      <c r="R81" s="44"/>
    </row>
    <row r="82" spans="1:18" x14ac:dyDescent="0.4">
      <c r="A82" s="50">
        <v>72</v>
      </c>
      <c r="B82" s="50"/>
      <c r="C82" s="51"/>
      <c r="D82" s="52">
        <v>15.2</v>
      </c>
      <c r="E82" s="53">
        <f>IF(D82="",0,(IF(D82=0,0,(IF(D82&lt;5,様式２添付【９月一括】１総括表!$C$8,(IF(D82&lt;15,様式２添付【９月一括】１総括表!$C$9,様式２添付【９月一括】１総括表!$C$10)))))))</f>
        <v>6600</v>
      </c>
      <c r="F82" s="54">
        <v>18920</v>
      </c>
      <c r="G82" s="54">
        <v>12320.000000000002</v>
      </c>
      <c r="H82" s="53">
        <f t="shared" si="10"/>
        <v>6599.9999999999982</v>
      </c>
      <c r="I82" s="54"/>
      <c r="J82" s="54"/>
      <c r="K82" s="53">
        <f t="shared" si="11"/>
        <v>0</v>
      </c>
      <c r="L82" s="54"/>
      <c r="M82" s="54"/>
      <c r="N82" s="53">
        <f t="shared" si="12"/>
        <v>0</v>
      </c>
      <c r="O82" s="53">
        <f t="shared" si="8"/>
        <v>6599.9999999999982</v>
      </c>
      <c r="P82" s="55" t="str">
        <f t="shared" si="9"/>
        <v>○</v>
      </c>
      <c r="Q82" s="41">
        <f t="shared" si="13"/>
        <v>5999.9999999999982</v>
      </c>
      <c r="R82" s="50"/>
    </row>
    <row r="83" spans="1:18" x14ac:dyDescent="0.4">
      <c r="A83" s="50">
        <v>73</v>
      </c>
      <c r="B83" s="50"/>
      <c r="C83" s="51"/>
      <c r="D83" s="52">
        <v>15.3</v>
      </c>
      <c r="E83" s="53">
        <f>IF(D83="",0,(IF(D83=0,0,(IF(D83&lt;5,様式２添付【９月一括】１総括表!$C$8,(IF(D83&lt;15,様式２添付【９月一括】１総括表!$C$9,様式２添付【９月一括】１総括表!$C$10)))))))</f>
        <v>6600</v>
      </c>
      <c r="F83" s="54">
        <v>19030</v>
      </c>
      <c r="G83" s="54">
        <v>12430.000000000002</v>
      </c>
      <c r="H83" s="53">
        <f t="shared" si="10"/>
        <v>6599.9999999999982</v>
      </c>
      <c r="I83" s="54"/>
      <c r="J83" s="54"/>
      <c r="K83" s="53">
        <f t="shared" si="11"/>
        <v>0</v>
      </c>
      <c r="L83" s="54"/>
      <c r="M83" s="54"/>
      <c r="N83" s="53">
        <f t="shared" si="12"/>
        <v>0</v>
      </c>
      <c r="O83" s="53">
        <f t="shared" si="8"/>
        <v>6599.9999999999982</v>
      </c>
      <c r="P83" s="55" t="str">
        <f t="shared" si="9"/>
        <v>○</v>
      </c>
      <c r="Q83" s="41">
        <f t="shared" si="13"/>
        <v>5999.9999999999982</v>
      </c>
      <c r="R83" s="50"/>
    </row>
    <row r="84" spans="1:18" x14ac:dyDescent="0.4">
      <c r="A84" s="50">
        <v>74</v>
      </c>
      <c r="B84" s="50"/>
      <c r="C84" s="51"/>
      <c r="D84" s="52">
        <v>15.4</v>
      </c>
      <c r="E84" s="53">
        <f>IF(D84="",0,(IF(D84=0,0,(IF(D84&lt;5,様式２添付【９月一括】１総括表!$C$8,(IF(D84&lt;15,様式２添付【９月一括】１総括表!$C$9,様式２添付【９月一括】１総括表!$C$10)))))))</f>
        <v>6600</v>
      </c>
      <c r="F84" s="54">
        <v>19140</v>
      </c>
      <c r="G84" s="54">
        <v>12540.000000000002</v>
      </c>
      <c r="H84" s="53">
        <f t="shared" si="10"/>
        <v>6599.9999999999982</v>
      </c>
      <c r="I84" s="54"/>
      <c r="J84" s="54"/>
      <c r="K84" s="53">
        <f t="shared" si="11"/>
        <v>0</v>
      </c>
      <c r="L84" s="54"/>
      <c r="M84" s="54"/>
      <c r="N84" s="53">
        <f t="shared" si="12"/>
        <v>0</v>
      </c>
      <c r="O84" s="53">
        <f t="shared" si="8"/>
        <v>6599.9999999999982</v>
      </c>
      <c r="P84" s="55" t="str">
        <f t="shared" si="9"/>
        <v>○</v>
      </c>
      <c r="Q84" s="41">
        <f t="shared" si="13"/>
        <v>5999.9999999999982</v>
      </c>
      <c r="R84" s="50"/>
    </row>
    <row r="85" spans="1:18" x14ac:dyDescent="0.4">
      <c r="A85" s="50">
        <v>75</v>
      </c>
      <c r="B85" s="50"/>
      <c r="C85" s="51"/>
      <c r="D85" s="52">
        <v>15.5</v>
      </c>
      <c r="E85" s="53">
        <f>IF(D85="",0,(IF(D85=0,0,(IF(D85&lt;5,様式２添付【９月一括】１総括表!$C$8,(IF(D85&lt;15,様式２添付【９月一括】１総括表!$C$9,様式２添付【９月一括】１総括表!$C$10)))))))</f>
        <v>6600</v>
      </c>
      <c r="F85" s="54">
        <v>5000</v>
      </c>
      <c r="G85" s="54">
        <v>0</v>
      </c>
      <c r="H85" s="53">
        <f t="shared" si="10"/>
        <v>5000</v>
      </c>
      <c r="I85" s="54"/>
      <c r="J85" s="54"/>
      <c r="K85" s="53">
        <f t="shared" si="11"/>
        <v>0</v>
      </c>
      <c r="L85" s="54"/>
      <c r="M85" s="54"/>
      <c r="N85" s="53">
        <f t="shared" si="12"/>
        <v>0</v>
      </c>
      <c r="O85" s="53">
        <f t="shared" si="8"/>
        <v>5000</v>
      </c>
      <c r="P85" s="55" t="str">
        <f t="shared" si="9"/>
        <v>要確認</v>
      </c>
      <c r="Q85" s="41">
        <f t="shared" si="13"/>
        <v>4545.454545454545</v>
      </c>
      <c r="R85" s="50"/>
    </row>
    <row r="86" spans="1:18" x14ac:dyDescent="0.4">
      <c r="A86" s="50">
        <v>76</v>
      </c>
      <c r="B86" s="50"/>
      <c r="C86" s="51"/>
      <c r="D86" s="52">
        <v>15.6</v>
      </c>
      <c r="E86" s="53">
        <f>IF(D86="",0,(IF(D86=0,0,(IF(D86&lt;5,様式２添付【９月一括】１総括表!$C$8,(IF(D86&lt;15,様式２添付【９月一括】１総括表!$C$9,様式２添付【９月一括】１総括表!$C$10)))))))</f>
        <v>6600</v>
      </c>
      <c r="F86" s="54">
        <v>19360</v>
      </c>
      <c r="G86" s="54">
        <v>12760.000000000002</v>
      </c>
      <c r="H86" s="53">
        <f t="shared" si="10"/>
        <v>6599.9999999999982</v>
      </c>
      <c r="I86" s="54"/>
      <c r="J86" s="54"/>
      <c r="K86" s="53">
        <f t="shared" si="11"/>
        <v>0</v>
      </c>
      <c r="L86" s="54"/>
      <c r="M86" s="54"/>
      <c r="N86" s="53">
        <f t="shared" si="12"/>
        <v>0</v>
      </c>
      <c r="O86" s="53">
        <f t="shared" si="8"/>
        <v>6599.9999999999982</v>
      </c>
      <c r="P86" s="55" t="str">
        <f t="shared" si="9"/>
        <v>○</v>
      </c>
      <c r="Q86" s="41">
        <f t="shared" si="13"/>
        <v>5999.9999999999982</v>
      </c>
      <c r="R86" s="50"/>
    </row>
    <row r="87" spans="1:18" x14ac:dyDescent="0.4">
      <c r="A87" s="50">
        <v>77</v>
      </c>
      <c r="B87" s="50"/>
      <c r="C87" s="51"/>
      <c r="D87" s="52">
        <v>15.7</v>
      </c>
      <c r="E87" s="53">
        <f>IF(D87="",0,(IF(D87=0,0,(IF(D87&lt;5,様式２添付【９月一括】１総括表!$C$8,(IF(D87&lt;15,様式２添付【９月一括】１総括表!$C$9,様式２添付【９月一括】１総括表!$C$10)))))))</f>
        <v>6600</v>
      </c>
      <c r="F87" s="54">
        <v>19470</v>
      </c>
      <c r="G87" s="54">
        <v>12870.000000000002</v>
      </c>
      <c r="H87" s="53">
        <f t="shared" si="10"/>
        <v>6599.9999999999982</v>
      </c>
      <c r="I87" s="54"/>
      <c r="J87" s="54"/>
      <c r="K87" s="53">
        <f t="shared" si="11"/>
        <v>0</v>
      </c>
      <c r="L87" s="54"/>
      <c r="M87" s="54"/>
      <c r="N87" s="53">
        <f t="shared" si="12"/>
        <v>0</v>
      </c>
      <c r="O87" s="53">
        <f t="shared" ref="O87:O150" si="14">H87+K87+N87</f>
        <v>6599.9999999999982</v>
      </c>
      <c r="P87" s="55" t="str">
        <f t="shared" ref="P87:P150" si="15">IF(O87=E87,"○","要確認")</f>
        <v>○</v>
      </c>
      <c r="Q87" s="41">
        <f t="shared" si="13"/>
        <v>5999.9999999999982</v>
      </c>
      <c r="R87" s="50"/>
    </row>
    <row r="88" spans="1:18" x14ac:dyDescent="0.4">
      <c r="A88" s="50">
        <v>78</v>
      </c>
      <c r="B88" s="50"/>
      <c r="C88" s="51"/>
      <c r="D88" s="52">
        <v>15.8</v>
      </c>
      <c r="E88" s="53">
        <f>IF(D88="",0,(IF(D88=0,0,(IF(D88&lt;5,様式２添付【９月一括】１総括表!$C$8,(IF(D88&lt;15,様式２添付【９月一括】１総括表!$C$9,様式２添付【９月一括】１総括表!$C$10)))))))</f>
        <v>6600</v>
      </c>
      <c r="F88" s="54">
        <v>19580</v>
      </c>
      <c r="G88" s="54">
        <v>12980.000000000002</v>
      </c>
      <c r="H88" s="53">
        <f t="shared" si="10"/>
        <v>6599.9999999999982</v>
      </c>
      <c r="I88" s="54"/>
      <c r="J88" s="54"/>
      <c r="K88" s="53">
        <f t="shared" si="11"/>
        <v>0</v>
      </c>
      <c r="L88" s="54"/>
      <c r="M88" s="54"/>
      <c r="N88" s="53">
        <f t="shared" si="12"/>
        <v>0</v>
      </c>
      <c r="O88" s="53">
        <f t="shared" si="14"/>
        <v>6599.9999999999982</v>
      </c>
      <c r="P88" s="55" t="str">
        <f t="shared" si="15"/>
        <v>○</v>
      </c>
      <c r="Q88" s="41">
        <f t="shared" si="13"/>
        <v>5999.9999999999982</v>
      </c>
      <c r="R88" s="50"/>
    </row>
    <row r="89" spans="1:18" x14ac:dyDescent="0.4">
      <c r="A89" s="50">
        <v>79</v>
      </c>
      <c r="B89" s="50"/>
      <c r="C89" s="51"/>
      <c r="D89" s="52">
        <v>15.9</v>
      </c>
      <c r="E89" s="53">
        <f>IF(D89="",0,(IF(D89=0,0,(IF(D89&lt;5,様式２添付【９月一括】１総括表!$C$8,(IF(D89&lt;15,様式２添付【９月一括】１総括表!$C$9,様式２添付【９月一括】１総括表!$C$10)))))))</f>
        <v>6600</v>
      </c>
      <c r="F89" s="54">
        <v>19690</v>
      </c>
      <c r="G89" s="54">
        <v>13090.000000000002</v>
      </c>
      <c r="H89" s="53">
        <f t="shared" si="10"/>
        <v>6599.9999999999982</v>
      </c>
      <c r="I89" s="54"/>
      <c r="J89" s="54"/>
      <c r="K89" s="53">
        <f t="shared" si="11"/>
        <v>0</v>
      </c>
      <c r="L89" s="54"/>
      <c r="M89" s="54"/>
      <c r="N89" s="53">
        <f t="shared" si="12"/>
        <v>0</v>
      </c>
      <c r="O89" s="53">
        <f t="shared" si="14"/>
        <v>6599.9999999999982</v>
      </c>
      <c r="P89" s="55" t="str">
        <f t="shared" si="15"/>
        <v>○</v>
      </c>
      <c r="Q89" s="41">
        <f t="shared" si="13"/>
        <v>5999.9999999999982</v>
      </c>
      <c r="R89" s="50"/>
    </row>
    <row r="90" spans="1:18" ht="19.5" thickBot="1" x14ac:dyDescent="0.45">
      <c r="A90" s="56">
        <v>80</v>
      </c>
      <c r="B90" s="56"/>
      <c r="C90" s="57"/>
      <c r="D90" s="58">
        <v>16</v>
      </c>
      <c r="E90" s="59">
        <f>IF(D90="",0,(IF(D90=0,0,(IF(D90&lt;5,様式２添付【９月一括】１総括表!$C$8,(IF(D90&lt;15,様式２添付【９月一括】１総括表!$C$9,様式２添付【９月一括】１総括表!$C$10)))))))</f>
        <v>6600</v>
      </c>
      <c r="F90" s="60">
        <v>19800</v>
      </c>
      <c r="G90" s="60">
        <v>13200.000000000002</v>
      </c>
      <c r="H90" s="59">
        <f t="shared" si="10"/>
        <v>6599.9999999999982</v>
      </c>
      <c r="I90" s="60"/>
      <c r="J90" s="60"/>
      <c r="K90" s="59">
        <f t="shared" si="11"/>
        <v>0</v>
      </c>
      <c r="L90" s="60"/>
      <c r="M90" s="60"/>
      <c r="N90" s="59">
        <f t="shared" si="12"/>
        <v>0</v>
      </c>
      <c r="O90" s="59">
        <f t="shared" si="14"/>
        <v>6599.9999999999982</v>
      </c>
      <c r="P90" s="61" t="str">
        <f t="shared" si="15"/>
        <v>○</v>
      </c>
      <c r="Q90" s="59">
        <f t="shared" si="13"/>
        <v>5999.9999999999982</v>
      </c>
      <c r="R90" s="56"/>
    </row>
    <row r="91" spans="1:18" x14ac:dyDescent="0.4">
      <c r="A91" s="44">
        <v>81</v>
      </c>
      <c r="B91" s="44"/>
      <c r="C91" s="45"/>
      <c r="D91" s="46"/>
      <c r="E91" s="47">
        <f>IF(D91="",0,(IF(D91=0,0,(IF(D91&lt;5,様式２添付【９月一括】１総括表!$C$8,(IF(D91&lt;15,様式２添付【９月一括】１総括表!$C$9,様式２添付【９月一括】１総括表!$C$10)))))))</f>
        <v>0</v>
      </c>
      <c r="F91" s="48"/>
      <c r="G91" s="48"/>
      <c r="H91" s="47">
        <f t="shared" si="10"/>
        <v>0</v>
      </c>
      <c r="I91" s="48"/>
      <c r="J91" s="48"/>
      <c r="K91" s="47">
        <f t="shared" si="11"/>
        <v>0</v>
      </c>
      <c r="L91" s="48"/>
      <c r="M91" s="48"/>
      <c r="N91" s="47">
        <f t="shared" si="12"/>
        <v>0</v>
      </c>
      <c r="O91" s="47">
        <f t="shared" si="14"/>
        <v>0</v>
      </c>
      <c r="P91" s="49" t="str">
        <f t="shared" si="15"/>
        <v>○</v>
      </c>
      <c r="Q91" s="67">
        <f t="shared" si="13"/>
        <v>0</v>
      </c>
      <c r="R91" s="44"/>
    </row>
    <row r="92" spans="1:18" x14ac:dyDescent="0.4">
      <c r="A92" s="50">
        <v>82</v>
      </c>
      <c r="B92" s="50"/>
      <c r="C92" s="51"/>
      <c r="D92" s="52"/>
      <c r="E92" s="53">
        <f>IF(D92="",0,(IF(D92=0,0,(IF(D92&lt;5,様式２添付【９月一括】１総括表!$C$8,(IF(D92&lt;15,様式２添付【９月一括】１総括表!$C$9,様式２添付【９月一括】１総括表!$C$10)))))))</f>
        <v>0</v>
      </c>
      <c r="F92" s="54"/>
      <c r="G92" s="54"/>
      <c r="H92" s="53">
        <f t="shared" si="10"/>
        <v>0</v>
      </c>
      <c r="I92" s="54"/>
      <c r="J92" s="54"/>
      <c r="K92" s="53">
        <f t="shared" si="11"/>
        <v>0</v>
      </c>
      <c r="L92" s="54"/>
      <c r="M92" s="54"/>
      <c r="N92" s="53">
        <f t="shared" si="12"/>
        <v>0</v>
      </c>
      <c r="O92" s="53">
        <f t="shared" si="14"/>
        <v>0</v>
      </c>
      <c r="P92" s="55" t="str">
        <f t="shared" si="15"/>
        <v>○</v>
      </c>
      <c r="Q92" s="41">
        <f t="shared" si="13"/>
        <v>0</v>
      </c>
      <c r="R92" s="50"/>
    </row>
    <row r="93" spans="1:18" x14ac:dyDescent="0.4">
      <c r="A93" s="50">
        <v>83</v>
      </c>
      <c r="B93" s="50"/>
      <c r="C93" s="51"/>
      <c r="D93" s="52"/>
      <c r="E93" s="53">
        <f>IF(D93="",0,(IF(D93=0,0,(IF(D93&lt;5,様式２添付【９月一括】１総括表!$C$8,(IF(D93&lt;15,様式２添付【９月一括】１総括表!$C$9,様式２添付【９月一括】１総括表!$C$10)))))))</f>
        <v>0</v>
      </c>
      <c r="F93" s="54"/>
      <c r="G93" s="54"/>
      <c r="H93" s="53">
        <f t="shared" si="10"/>
        <v>0</v>
      </c>
      <c r="I93" s="54"/>
      <c r="J93" s="54"/>
      <c r="K93" s="53">
        <f t="shared" si="11"/>
        <v>0</v>
      </c>
      <c r="L93" s="54"/>
      <c r="M93" s="54"/>
      <c r="N93" s="53">
        <f t="shared" si="12"/>
        <v>0</v>
      </c>
      <c r="O93" s="53">
        <f t="shared" si="14"/>
        <v>0</v>
      </c>
      <c r="P93" s="55" t="str">
        <f t="shared" si="15"/>
        <v>○</v>
      </c>
      <c r="Q93" s="41">
        <f t="shared" si="13"/>
        <v>0</v>
      </c>
      <c r="R93" s="50"/>
    </row>
    <row r="94" spans="1:18" x14ac:dyDescent="0.4">
      <c r="A94" s="50">
        <v>84</v>
      </c>
      <c r="B94" s="50"/>
      <c r="C94" s="51"/>
      <c r="D94" s="52"/>
      <c r="E94" s="53">
        <f>IF(D94="",0,(IF(D94=0,0,(IF(D94&lt;5,様式２添付【９月一括】１総括表!$C$8,(IF(D94&lt;15,様式２添付【９月一括】１総括表!$C$9,様式２添付【９月一括】１総括表!$C$10)))))))</f>
        <v>0</v>
      </c>
      <c r="F94" s="54"/>
      <c r="G94" s="54"/>
      <c r="H94" s="53">
        <f t="shared" si="10"/>
        <v>0</v>
      </c>
      <c r="I94" s="54"/>
      <c r="J94" s="54"/>
      <c r="K94" s="53">
        <f t="shared" si="11"/>
        <v>0</v>
      </c>
      <c r="L94" s="54"/>
      <c r="M94" s="54"/>
      <c r="N94" s="53">
        <f t="shared" si="12"/>
        <v>0</v>
      </c>
      <c r="O94" s="53">
        <f t="shared" si="14"/>
        <v>0</v>
      </c>
      <c r="P94" s="55" t="str">
        <f t="shared" si="15"/>
        <v>○</v>
      </c>
      <c r="Q94" s="41">
        <f t="shared" si="13"/>
        <v>0</v>
      </c>
      <c r="R94" s="50"/>
    </row>
    <row r="95" spans="1:18" x14ac:dyDescent="0.4">
      <c r="A95" s="50">
        <v>85</v>
      </c>
      <c r="B95" s="50"/>
      <c r="C95" s="51"/>
      <c r="D95" s="52"/>
      <c r="E95" s="53">
        <f>IF(D95="",0,(IF(D95=0,0,(IF(D95&lt;5,様式２添付【９月一括】１総括表!$C$8,(IF(D95&lt;15,様式２添付【９月一括】１総括表!$C$9,様式２添付【９月一括】１総括表!$C$10)))))))</f>
        <v>0</v>
      </c>
      <c r="F95" s="54"/>
      <c r="G95" s="54"/>
      <c r="H95" s="53">
        <f t="shared" si="10"/>
        <v>0</v>
      </c>
      <c r="I95" s="54"/>
      <c r="J95" s="54"/>
      <c r="K95" s="53">
        <f t="shared" si="11"/>
        <v>0</v>
      </c>
      <c r="L95" s="54"/>
      <c r="M95" s="54"/>
      <c r="N95" s="53">
        <f t="shared" si="12"/>
        <v>0</v>
      </c>
      <c r="O95" s="53">
        <f t="shared" si="14"/>
        <v>0</v>
      </c>
      <c r="P95" s="55" t="str">
        <f t="shared" si="15"/>
        <v>○</v>
      </c>
      <c r="Q95" s="41">
        <f t="shared" si="13"/>
        <v>0</v>
      </c>
      <c r="R95" s="50"/>
    </row>
    <row r="96" spans="1:18" x14ac:dyDescent="0.4">
      <c r="A96" s="50">
        <v>86</v>
      </c>
      <c r="B96" s="50"/>
      <c r="C96" s="51"/>
      <c r="D96" s="52"/>
      <c r="E96" s="53">
        <f>IF(D96="",0,(IF(D96=0,0,(IF(D96&lt;5,様式２添付【９月一括】１総括表!$C$8,(IF(D96&lt;15,様式２添付【９月一括】１総括表!$C$9,様式２添付【９月一括】１総括表!$C$10)))))))</f>
        <v>0</v>
      </c>
      <c r="F96" s="54"/>
      <c r="G96" s="54"/>
      <c r="H96" s="53">
        <f t="shared" si="10"/>
        <v>0</v>
      </c>
      <c r="I96" s="54"/>
      <c r="J96" s="54"/>
      <c r="K96" s="53">
        <f t="shared" si="11"/>
        <v>0</v>
      </c>
      <c r="L96" s="54"/>
      <c r="M96" s="54"/>
      <c r="N96" s="53">
        <f t="shared" si="12"/>
        <v>0</v>
      </c>
      <c r="O96" s="53">
        <f t="shared" si="14"/>
        <v>0</v>
      </c>
      <c r="P96" s="55" t="str">
        <f t="shared" si="15"/>
        <v>○</v>
      </c>
      <c r="Q96" s="41">
        <f t="shared" si="13"/>
        <v>0</v>
      </c>
      <c r="R96" s="50"/>
    </row>
    <row r="97" spans="1:18" x14ac:dyDescent="0.4">
      <c r="A97" s="50">
        <v>87</v>
      </c>
      <c r="B97" s="50"/>
      <c r="C97" s="51"/>
      <c r="D97" s="52"/>
      <c r="E97" s="53">
        <f>IF(D97="",0,(IF(D97=0,0,(IF(D97&lt;5,様式２添付【９月一括】１総括表!$C$8,(IF(D97&lt;15,様式２添付【９月一括】１総括表!$C$9,様式２添付【９月一括】１総括表!$C$10)))))))</f>
        <v>0</v>
      </c>
      <c r="F97" s="54"/>
      <c r="G97" s="54"/>
      <c r="H97" s="53">
        <f t="shared" si="10"/>
        <v>0</v>
      </c>
      <c r="I97" s="54"/>
      <c r="J97" s="54"/>
      <c r="K97" s="53">
        <f t="shared" si="11"/>
        <v>0</v>
      </c>
      <c r="L97" s="54"/>
      <c r="M97" s="54"/>
      <c r="N97" s="53">
        <f t="shared" si="12"/>
        <v>0</v>
      </c>
      <c r="O97" s="53">
        <f t="shared" si="14"/>
        <v>0</v>
      </c>
      <c r="P97" s="55" t="str">
        <f t="shared" si="15"/>
        <v>○</v>
      </c>
      <c r="Q97" s="41">
        <f t="shared" si="13"/>
        <v>0</v>
      </c>
      <c r="R97" s="50"/>
    </row>
    <row r="98" spans="1:18" x14ac:dyDescent="0.4">
      <c r="A98" s="50">
        <v>88</v>
      </c>
      <c r="B98" s="50"/>
      <c r="C98" s="51"/>
      <c r="D98" s="52"/>
      <c r="E98" s="53">
        <f>IF(D98="",0,(IF(D98=0,0,(IF(D98&lt;5,様式２添付【９月一括】１総括表!$C$8,(IF(D98&lt;15,様式２添付【９月一括】１総括表!$C$9,様式２添付【９月一括】１総括表!$C$10)))))))</f>
        <v>0</v>
      </c>
      <c r="F98" s="54"/>
      <c r="G98" s="54"/>
      <c r="H98" s="53">
        <f t="shared" si="10"/>
        <v>0</v>
      </c>
      <c r="I98" s="54"/>
      <c r="J98" s="54"/>
      <c r="K98" s="53">
        <f t="shared" si="11"/>
        <v>0</v>
      </c>
      <c r="L98" s="54"/>
      <c r="M98" s="54"/>
      <c r="N98" s="53">
        <f t="shared" si="12"/>
        <v>0</v>
      </c>
      <c r="O98" s="53">
        <f t="shared" si="14"/>
        <v>0</v>
      </c>
      <c r="P98" s="55" t="str">
        <f t="shared" si="15"/>
        <v>○</v>
      </c>
      <c r="Q98" s="41">
        <f t="shared" si="13"/>
        <v>0</v>
      </c>
      <c r="R98" s="50"/>
    </row>
    <row r="99" spans="1:18" x14ac:dyDescent="0.4">
      <c r="A99" s="50">
        <v>89</v>
      </c>
      <c r="B99" s="50"/>
      <c r="C99" s="51"/>
      <c r="D99" s="52"/>
      <c r="E99" s="53">
        <f>IF(D99="",0,(IF(D99=0,0,(IF(D99&lt;5,様式２添付【９月一括】１総括表!$C$8,(IF(D99&lt;15,様式２添付【９月一括】１総括表!$C$9,様式２添付【９月一括】１総括表!$C$10)))))))</f>
        <v>0</v>
      </c>
      <c r="F99" s="54"/>
      <c r="G99" s="54"/>
      <c r="H99" s="53">
        <f t="shared" si="10"/>
        <v>0</v>
      </c>
      <c r="I99" s="54"/>
      <c r="J99" s="54"/>
      <c r="K99" s="53">
        <f t="shared" si="11"/>
        <v>0</v>
      </c>
      <c r="L99" s="54"/>
      <c r="M99" s="54"/>
      <c r="N99" s="53">
        <f t="shared" si="12"/>
        <v>0</v>
      </c>
      <c r="O99" s="53">
        <f t="shared" si="14"/>
        <v>0</v>
      </c>
      <c r="P99" s="55" t="str">
        <f t="shared" si="15"/>
        <v>○</v>
      </c>
      <c r="Q99" s="41">
        <f t="shared" si="13"/>
        <v>0</v>
      </c>
      <c r="R99" s="50"/>
    </row>
    <row r="100" spans="1:18" ht="19.5" thickBot="1" x14ac:dyDescent="0.45">
      <c r="A100" s="56">
        <v>90</v>
      </c>
      <c r="B100" s="56"/>
      <c r="C100" s="57"/>
      <c r="D100" s="58"/>
      <c r="E100" s="59">
        <f>IF(D100="",0,(IF(D100=0,0,(IF(D100&lt;5,様式２添付【９月一括】１総括表!$C$8,(IF(D100&lt;15,様式２添付【９月一括】１総括表!$C$9,様式２添付【９月一括】１総括表!$C$10)))))))</f>
        <v>0</v>
      </c>
      <c r="F100" s="60"/>
      <c r="G100" s="60"/>
      <c r="H100" s="59">
        <f t="shared" si="10"/>
        <v>0</v>
      </c>
      <c r="I100" s="60"/>
      <c r="J100" s="60"/>
      <c r="K100" s="59">
        <f t="shared" si="11"/>
        <v>0</v>
      </c>
      <c r="L100" s="60"/>
      <c r="M100" s="60"/>
      <c r="N100" s="59">
        <f t="shared" si="12"/>
        <v>0</v>
      </c>
      <c r="O100" s="59">
        <f t="shared" si="14"/>
        <v>0</v>
      </c>
      <c r="P100" s="61" t="str">
        <f t="shared" si="15"/>
        <v>○</v>
      </c>
      <c r="Q100" s="59">
        <f t="shared" si="13"/>
        <v>0</v>
      </c>
      <c r="R100" s="56"/>
    </row>
    <row r="101" spans="1:18" x14ac:dyDescent="0.4">
      <c r="A101" s="44">
        <v>91</v>
      </c>
      <c r="B101" s="44"/>
      <c r="C101" s="45"/>
      <c r="D101" s="46"/>
      <c r="E101" s="47">
        <f>IF(D101="",0,(IF(D101=0,0,(IF(D101&lt;5,様式２添付【９月一括】１総括表!$C$8,(IF(D101&lt;15,様式２添付【９月一括】１総括表!$C$9,様式２添付【９月一括】１総括表!$C$10)))))))</f>
        <v>0</v>
      </c>
      <c r="F101" s="48"/>
      <c r="G101" s="48"/>
      <c r="H101" s="47">
        <f t="shared" si="10"/>
        <v>0</v>
      </c>
      <c r="I101" s="48"/>
      <c r="J101" s="48"/>
      <c r="K101" s="47">
        <f t="shared" si="11"/>
        <v>0</v>
      </c>
      <c r="L101" s="48"/>
      <c r="M101" s="48"/>
      <c r="N101" s="47">
        <f t="shared" si="12"/>
        <v>0</v>
      </c>
      <c r="O101" s="47">
        <f t="shared" si="14"/>
        <v>0</v>
      </c>
      <c r="P101" s="49" t="str">
        <f t="shared" si="15"/>
        <v>○</v>
      </c>
      <c r="Q101" s="67">
        <f t="shared" si="13"/>
        <v>0</v>
      </c>
      <c r="R101" s="44"/>
    </row>
    <row r="102" spans="1:18" x14ac:dyDescent="0.4">
      <c r="A102" s="50">
        <v>92</v>
      </c>
      <c r="B102" s="50"/>
      <c r="C102" s="51"/>
      <c r="D102" s="52"/>
      <c r="E102" s="53">
        <f>IF(D102="",0,(IF(D102=0,0,(IF(D102&lt;5,様式２添付【９月一括】１総括表!$C$8,(IF(D102&lt;15,様式２添付【９月一括】１総括表!$C$9,様式２添付【９月一括】１総括表!$C$10)))))))</f>
        <v>0</v>
      </c>
      <c r="F102" s="54"/>
      <c r="G102" s="54"/>
      <c r="H102" s="53">
        <f t="shared" si="10"/>
        <v>0</v>
      </c>
      <c r="I102" s="54"/>
      <c r="J102" s="54"/>
      <c r="K102" s="53">
        <f t="shared" si="11"/>
        <v>0</v>
      </c>
      <c r="L102" s="54"/>
      <c r="M102" s="54"/>
      <c r="N102" s="53">
        <f t="shared" si="12"/>
        <v>0</v>
      </c>
      <c r="O102" s="53">
        <f t="shared" si="14"/>
        <v>0</v>
      </c>
      <c r="P102" s="55" t="str">
        <f t="shared" si="15"/>
        <v>○</v>
      </c>
      <c r="Q102" s="41">
        <f t="shared" si="13"/>
        <v>0</v>
      </c>
      <c r="R102" s="50"/>
    </row>
    <row r="103" spans="1:18" x14ac:dyDescent="0.4">
      <c r="A103" s="50">
        <v>93</v>
      </c>
      <c r="B103" s="50"/>
      <c r="C103" s="51"/>
      <c r="D103" s="52"/>
      <c r="E103" s="53">
        <f>IF(D103="",0,(IF(D103=0,0,(IF(D103&lt;5,様式２添付【９月一括】１総括表!$C$8,(IF(D103&lt;15,様式２添付【９月一括】１総括表!$C$9,様式２添付【９月一括】１総括表!$C$10)))))))</f>
        <v>0</v>
      </c>
      <c r="F103" s="54"/>
      <c r="G103" s="54"/>
      <c r="H103" s="53">
        <f t="shared" si="10"/>
        <v>0</v>
      </c>
      <c r="I103" s="54"/>
      <c r="J103" s="54"/>
      <c r="K103" s="53">
        <f t="shared" si="11"/>
        <v>0</v>
      </c>
      <c r="L103" s="54"/>
      <c r="M103" s="54"/>
      <c r="N103" s="53">
        <f t="shared" si="12"/>
        <v>0</v>
      </c>
      <c r="O103" s="53">
        <f t="shared" si="14"/>
        <v>0</v>
      </c>
      <c r="P103" s="55" t="str">
        <f t="shared" si="15"/>
        <v>○</v>
      </c>
      <c r="Q103" s="41">
        <f t="shared" si="13"/>
        <v>0</v>
      </c>
      <c r="R103" s="50"/>
    </row>
    <row r="104" spans="1:18" x14ac:dyDescent="0.4">
      <c r="A104" s="50">
        <v>94</v>
      </c>
      <c r="B104" s="50"/>
      <c r="C104" s="51"/>
      <c r="D104" s="52"/>
      <c r="E104" s="53">
        <f>IF(D104="",0,(IF(D104=0,0,(IF(D104&lt;5,様式２添付【９月一括】１総括表!$C$8,(IF(D104&lt;15,様式２添付【９月一括】１総括表!$C$9,様式２添付【９月一括】１総括表!$C$10)))))))</f>
        <v>0</v>
      </c>
      <c r="F104" s="54"/>
      <c r="G104" s="54"/>
      <c r="H104" s="53">
        <f t="shared" si="10"/>
        <v>0</v>
      </c>
      <c r="I104" s="54"/>
      <c r="J104" s="54"/>
      <c r="K104" s="53">
        <f t="shared" si="11"/>
        <v>0</v>
      </c>
      <c r="L104" s="54"/>
      <c r="M104" s="54"/>
      <c r="N104" s="53">
        <f t="shared" si="12"/>
        <v>0</v>
      </c>
      <c r="O104" s="53">
        <f t="shared" si="14"/>
        <v>0</v>
      </c>
      <c r="P104" s="55" t="str">
        <f t="shared" si="15"/>
        <v>○</v>
      </c>
      <c r="Q104" s="41">
        <f t="shared" si="13"/>
        <v>0</v>
      </c>
      <c r="R104" s="50"/>
    </row>
    <row r="105" spans="1:18" x14ac:dyDescent="0.4">
      <c r="A105" s="50">
        <v>95</v>
      </c>
      <c r="B105" s="50"/>
      <c r="C105" s="51"/>
      <c r="D105" s="52"/>
      <c r="E105" s="53">
        <f>IF(D105="",0,(IF(D105=0,0,(IF(D105&lt;5,様式２添付【９月一括】１総括表!$C$8,(IF(D105&lt;15,様式２添付【９月一括】１総括表!$C$9,様式２添付【９月一括】１総括表!$C$10)))))))</f>
        <v>0</v>
      </c>
      <c r="F105" s="54"/>
      <c r="G105" s="54"/>
      <c r="H105" s="53">
        <f t="shared" si="10"/>
        <v>0</v>
      </c>
      <c r="I105" s="54"/>
      <c r="J105" s="54"/>
      <c r="K105" s="53">
        <f t="shared" si="11"/>
        <v>0</v>
      </c>
      <c r="L105" s="54"/>
      <c r="M105" s="54"/>
      <c r="N105" s="53">
        <f t="shared" si="12"/>
        <v>0</v>
      </c>
      <c r="O105" s="53">
        <f t="shared" si="14"/>
        <v>0</v>
      </c>
      <c r="P105" s="55" t="str">
        <f t="shared" si="15"/>
        <v>○</v>
      </c>
      <c r="Q105" s="41">
        <f t="shared" si="13"/>
        <v>0</v>
      </c>
      <c r="R105" s="50"/>
    </row>
    <row r="106" spans="1:18" x14ac:dyDescent="0.4">
      <c r="A106" s="50">
        <v>96</v>
      </c>
      <c r="B106" s="50"/>
      <c r="C106" s="51"/>
      <c r="D106" s="52"/>
      <c r="E106" s="53">
        <f>IF(D106="",0,(IF(D106=0,0,(IF(D106&lt;5,様式２添付【９月一括】１総括表!$C$8,(IF(D106&lt;15,様式２添付【９月一括】１総括表!$C$9,様式２添付【９月一括】１総括表!$C$10)))))))</f>
        <v>0</v>
      </c>
      <c r="F106" s="54"/>
      <c r="G106" s="54"/>
      <c r="H106" s="53">
        <f t="shared" si="10"/>
        <v>0</v>
      </c>
      <c r="I106" s="54"/>
      <c r="J106" s="54"/>
      <c r="K106" s="53">
        <f t="shared" si="11"/>
        <v>0</v>
      </c>
      <c r="L106" s="54"/>
      <c r="M106" s="54"/>
      <c r="N106" s="53">
        <f t="shared" si="12"/>
        <v>0</v>
      </c>
      <c r="O106" s="53">
        <f t="shared" si="14"/>
        <v>0</v>
      </c>
      <c r="P106" s="55" t="str">
        <f t="shared" si="15"/>
        <v>○</v>
      </c>
      <c r="Q106" s="41">
        <f t="shared" si="13"/>
        <v>0</v>
      </c>
      <c r="R106" s="50"/>
    </row>
    <row r="107" spans="1:18" x14ac:dyDescent="0.4">
      <c r="A107" s="50">
        <v>97</v>
      </c>
      <c r="B107" s="50"/>
      <c r="C107" s="51"/>
      <c r="D107" s="52"/>
      <c r="E107" s="53">
        <f>IF(D107="",0,(IF(D107=0,0,(IF(D107&lt;5,様式２添付【９月一括】１総括表!$C$8,(IF(D107&lt;15,様式２添付【９月一括】１総括表!$C$9,様式２添付【９月一括】１総括表!$C$10)))))))</f>
        <v>0</v>
      </c>
      <c r="F107" s="54"/>
      <c r="G107" s="54"/>
      <c r="H107" s="53">
        <f t="shared" si="10"/>
        <v>0</v>
      </c>
      <c r="I107" s="54"/>
      <c r="J107" s="54"/>
      <c r="K107" s="53">
        <f t="shared" si="11"/>
        <v>0</v>
      </c>
      <c r="L107" s="54"/>
      <c r="M107" s="54"/>
      <c r="N107" s="53">
        <f t="shared" si="12"/>
        <v>0</v>
      </c>
      <c r="O107" s="53">
        <f t="shared" si="14"/>
        <v>0</v>
      </c>
      <c r="P107" s="55" t="str">
        <f t="shared" si="15"/>
        <v>○</v>
      </c>
      <c r="Q107" s="41">
        <f t="shared" si="13"/>
        <v>0</v>
      </c>
      <c r="R107" s="50"/>
    </row>
    <row r="108" spans="1:18" x14ac:dyDescent="0.4">
      <c r="A108" s="50">
        <v>98</v>
      </c>
      <c r="B108" s="50"/>
      <c r="C108" s="51"/>
      <c r="D108" s="52"/>
      <c r="E108" s="53">
        <f>IF(D108="",0,(IF(D108=0,0,(IF(D108&lt;5,様式２添付【９月一括】１総括表!$C$8,(IF(D108&lt;15,様式２添付【９月一括】１総括表!$C$9,様式２添付【９月一括】１総括表!$C$10)))))))</f>
        <v>0</v>
      </c>
      <c r="F108" s="54"/>
      <c r="G108" s="54"/>
      <c r="H108" s="53">
        <f t="shared" si="10"/>
        <v>0</v>
      </c>
      <c r="I108" s="54"/>
      <c r="J108" s="54"/>
      <c r="K108" s="53">
        <f t="shared" si="11"/>
        <v>0</v>
      </c>
      <c r="L108" s="54"/>
      <c r="M108" s="54"/>
      <c r="N108" s="53">
        <f t="shared" si="12"/>
        <v>0</v>
      </c>
      <c r="O108" s="53">
        <f t="shared" si="14"/>
        <v>0</v>
      </c>
      <c r="P108" s="55" t="str">
        <f t="shared" si="15"/>
        <v>○</v>
      </c>
      <c r="Q108" s="41">
        <f t="shared" si="13"/>
        <v>0</v>
      </c>
      <c r="R108" s="50"/>
    </row>
    <row r="109" spans="1:18" x14ac:dyDescent="0.4">
      <c r="A109" s="50">
        <v>99</v>
      </c>
      <c r="B109" s="50"/>
      <c r="C109" s="51"/>
      <c r="D109" s="52"/>
      <c r="E109" s="53">
        <f>IF(D109="",0,(IF(D109=0,0,(IF(D109&lt;5,様式２添付【９月一括】１総括表!$C$8,(IF(D109&lt;15,様式２添付【９月一括】１総括表!$C$9,様式２添付【９月一括】１総括表!$C$10)))))))</f>
        <v>0</v>
      </c>
      <c r="F109" s="54"/>
      <c r="G109" s="54"/>
      <c r="H109" s="53">
        <f t="shared" si="10"/>
        <v>0</v>
      </c>
      <c r="I109" s="54"/>
      <c r="J109" s="54"/>
      <c r="K109" s="53">
        <f t="shared" si="11"/>
        <v>0</v>
      </c>
      <c r="L109" s="54"/>
      <c r="M109" s="54"/>
      <c r="N109" s="53">
        <f t="shared" si="12"/>
        <v>0</v>
      </c>
      <c r="O109" s="53">
        <f t="shared" si="14"/>
        <v>0</v>
      </c>
      <c r="P109" s="55" t="str">
        <f t="shared" si="15"/>
        <v>○</v>
      </c>
      <c r="Q109" s="41">
        <f t="shared" si="13"/>
        <v>0</v>
      </c>
      <c r="R109" s="50"/>
    </row>
    <row r="110" spans="1:18" ht="19.5" thickBot="1" x14ac:dyDescent="0.45">
      <c r="A110" s="56">
        <v>100</v>
      </c>
      <c r="B110" s="56"/>
      <c r="C110" s="57"/>
      <c r="D110" s="58"/>
      <c r="E110" s="59">
        <f>IF(D110="",0,(IF(D110=0,0,(IF(D110&lt;5,様式２添付【９月一括】１総括表!$C$8,(IF(D110&lt;15,様式２添付【９月一括】１総括表!$C$9,様式２添付【９月一括】１総括表!$C$10)))))))</f>
        <v>0</v>
      </c>
      <c r="F110" s="60"/>
      <c r="G110" s="60"/>
      <c r="H110" s="59">
        <f t="shared" si="10"/>
        <v>0</v>
      </c>
      <c r="I110" s="60"/>
      <c r="J110" s="60"/>
      <c r="K110" s="59">
        <f t="shared" si="11"/>
        <v>0</v>
      </c>
      <c r="L110" s="60"/>
      <c r="M110" s="60"/>
      <c r="N110" s="59">
        <f t="shared" si="12"/>
        <v>0</v>
      </c>
      <c r="O110" s="59">
        <f t="shared" si="14"/>
        <v>0</v>
      </c>
      <c r="P110" s="61" t="str">
        <f t="shared" si="15"/>
        <v>○</v>
      </c>
      <c r="Q110" s="59">
        <f t="shared" si="13"/>
        <v>0</v>
      </c>
      <c r="R110" s="56"/>
    </row>
    <row r="111" spans="1:18" x14ac:dyDescent="0.4">
      <c r="A111" s="44">
        <v>101</v>
      </c>
      <c r="B111" s="44"/>
      <c r="C111" s="45"/>
      <c r="D111" s="46"/>
      <c r="E111" s="47">
        <f>IF(D111="",0,(IF(D111=0,0,(IF(D111&lt;5,様式２添付【９月一括】１総括表!$C$8,(IF(D111&lt;15,様式２添付【９月一括】１総括表!$C$9,様式２添付【９月一括】１総括表!$C$10)))))))</f>
        <v>0</v>
      </c>
      <c r="F111" s="48"/>
      <c r="G111" s="48"/>
      <c r="H111" s="47">
        <f t="shared" si="10"/>
        <v>0</v>
      </c>
      <c r="I111" s="48"/>
      <c r="J111" s="48"/>
      <c r="K111" s="47">
        <f t="shared" si="11"/>
        <v>0</v>
      </c>
      <c r="L111" s="48"/>
      <c r="M111" s="48"/>
      <c r="N111" s="47">
        <f t="shared" si="12"/>
        <v>0</v>
      </c>
      <c r="O111" s="47">
        <f t="shared" si="14"/>
        <v>0</v>
      </c>
      <c r="P111" s="49" t="str">
        <f t="shared" si="15"/>
        <v>○</v>
      </c>
      <c r="Q111" s="67">
        <f t="shared" si="13"/>
        <v>0</v>
      </c>
      <c r="R111" s="44"/>
    </row>
    <row r="112" spans="1:18" x14ac:dyDescent="0.4">
      <c r="A112" s="50">
        <v>102</v>
      </c>
      <c r="B112" s="50"/>
      <c r="C112" s="51"/>
      <c r="D112" s="52"/>
      <c r="E112" s="53">
        <f>IF(D112="",0,(IF(D112=0,0,(IF(D112&lt;5,様式２添付【９月一括】１総括表!$C$8,(IF(D112&lt;15,様式２添付【９月一括】１総括表!$C$9,様式２添付【９月一括】１総括表!$C$10)))))))</f>
        <v>0</v>
      </c>
      <c r="F112" s="54"/>
      <c r="G112" s="54"/>
      <c r="H112" s="53">
        <f t="shared" si="10"/>
        <v>0</v>
      </c>
      <c r="I112" s="54"/>
      <c r="J112" s="54"/>
      <c r="K112" s="53">
        <f t="shared" si="11"/>
        <v>0</v>
      </c>
      <c r="L112" s="54"/>
      <c r="M112" s="54"/>
      <c r="N112" s="53">
        <f t="shared" si="12"/>
        <v>0</v>
      </c>
      <c r="O112" s="53">
        <f t="shared" si="14"/>
        <v>0</v>
      </c>
      <c r="P112" s="55" t="str">
        <f t="shared" si="15"/>
        <v>○</v>
      </c>
      <c r="Q112" s="41">
        <f t="shared" si="13"/>
        <v>0</v>
      </c>
      <c r="R112" s="50"/>
    </row>
    <row r="113" spans="1:18" x14ac:dyDescent="0.4">
      <c r="A113" s="50">
        <v>103</v>
      </c>
      <c r="B113" s="50"/>
      <c r="C113" s="51"/>
      <c r="D113" s="52"/>
      <c r="E113" s="53">
        <f>IF(D113="",0,(IF(D113=0,0,(IF(D113&lt;5,様式２添付【９月一括】１総括表!$C$8,(IF(D113&lt;15,様式２添付【９月一括】１総括表!$C$9,様式２添付【９月一括】１総括表!$C$10)))))))</f>
        <v>0</v>
      </c>
      <c r="F113" s="54"/>
      <c r="G113" s="54"/>
      <c r="H113" s="53">
        <f t="shared" si="10"/>
        <v>0</v>
      </c>
      <c r="I113" s="54"/>
      <c r="J113" s="54"/>
      <c r="K113" s="53">
        <f t="shared" si="11"/>
        <v>0</v>
      </c>
      <c r="L113" s="54"/>
      <c r="M113" s="54"/>
      <c r="N113" s="53">
        <f t="shared" si="12"/>
        <v>0</v>
      </c>
      <c r="O113" s="53">
        <f t="shared" si="14"/>
        <v>0</v>
      </c>
      <c r="P113" s="55" t="str">
        <f t="shared" si="15"/>
        <v>○</v>
      </c>
      <c r="Q113" s="41">
        <f t="shared" si="13"/>
        <v>0</v>
      </c>
      <c r="R113" s="50"/>
    </row>
    <row r="114" spans="1:18" x14ac:dyDescent="0.4">
      <c r="A114" s="50">
        <v>104</v>
      </c>
      <c r="B114" s="50"/>
      <c r="C114" s="51"/>
      <c r="D114" s="52"/>
      <c r="E114" s="53">
        <f>IF(D114="",0,(IF(D114=0,0,(IF(D114&lt;5,様式２添付【９月一括】１総括表!$C$8,(IF(D114&lt;15,様式２添付【９月一括】１総括表!$C$9,様式２添付【９月一括】１総括表!$C$10)))))))</f>
        <v>0</v>
      </c>
      <c r="F114" s="54"/>
      <c r="G114" s="54"/>
      <c r="H114" s="53">
        <f t="shared" si="10"/>
        <v>0</v>
      </c>
      <c r="I114" s="54"/>
      <c r="J114" s="54"/>
      <c r="K114" s="53">
        <f t="shared" si="11"/>
        <v>0</v>
      </c>
      <c r="L114" s="54"/>
      <c r="M114" s="54"/>
      <c r="N114" s="53">
        <f t="shared" si="12"/>
        <v>0</v>
      </c>
      <c r="O114" s="53">
        <f t="shared" si="14"/>
        <v>0</v>
      </c>
      <c r="P114" s="55" t="str">
        <f t="shared" si="15"/>
        <v>○</v>
      </c>
      <c r="Q114" s="41">
        <f t="shared" si="13"/>
        <v>0</v>
      </c>
      <c r="R114" s="50"/>
    </row>
    <row r="115" spans="1:18" x14ac:dyDescent="0.4">
      <c r="A115" s="50">
        <v>105</v>
      </c>
      <c r="B115" s="50"/>
      <c r="C115" s="51"/>
      <c r="D115" s="52"/>
      <c r="E115" s="53">
        <f>IF(D115="",0,(IF(D115=0,0,(IF(D115&lt;5,様式２添付【９月一括】１総括表!$C$8,(IF(D115&lt;15,様式２添付【９月一括】１総括表!$C$9,様式２添付【９月一括】１総括表!$C$10)))))))</f>
        <v>0</v>
      </c>
      <c r="F115" s="54"/>
      <c r="G115" s="54"/>
      <c r="H115" s="53">
        <f t="shared" si="10"/>
        <v>0</v>
      </c>
      <c r="I115" s="54"/>
      <c r="J115" s="54"/>
      <c r="K115" s="53">
        <f t="shared" si="11"/>
        <v>0</v>
      </c>
      <c r="L115" s="54"/>
      <c r="M115" s="54"/>
      <c r="N115" s="53">
        <f t="shared" si="12"/>
        <v>0</v>
      </c>
      <c r="O115" s="53">
        <f t="shared" si="14"/>
        <v>0</v>
      </c>
      <c r="P115" s="55" t="str">
        <f t="shared" si="15"/>
        <v>○</v>
      </c>
      <c r="Q115" s="41">
        <f t="shared" si="13"/>
        <v>0</v>
      </c>
      <c r="R115" s="50"/>
    </row>
    <row r="116" spans="1:18" x14ac:dyDescent="0.4">
      <c r="A116" s="50">
        <v>106</v>
      </c>
      <c r="B116" s="50"/>
      <c r="C116" s="51"/>
      <c r="D116" s="52"/>
      <c r="E116" s="53">
        <f>IF(D116="",0,(IF(D116=0,0,(IF(D116&lt;5,様式２添付【９月一括】１総括表!$C$8,(IF(D116&lt;15,様式２添付【９月一括】１総括表!$C$9,様式２添付【９月一括】１総括表!$C$10)))))))</f>
        <v>0</v>
      </c>
      <c r="F116" s="54"/>
      <c r="G116" s="54"/>
      <c r="H116" s="53">
        <f t="shared" si="10"/>
        <v>0</v>
      </c>
      <c r="I116" s="54"/>
      <c r="J116" s="54"/>
      <c r="K116" s="53">
        <f t="shared" si="11"/>
        <v>0</v>
      </c>
      <c r="L116" s="54"/>
      <c r="M116" s="54"/>
      <c r="N116" s="53">
        <f t="shared" si="12"/>
        <v>0</v>
      </c>
      <c r="O116" s="53">
        <f t="shared" si="14"/>
        <v>0</v>
      </c>
      <c r="P116" s="55" t="str">
        <f t="shared" si="15"/>
        <v>○</v>
      </c>
      <c r="Q116" s="41">
        <f t="shared" si="13"/>
        <v>0</v>
      </c>
      <c r="R116" s="50"/>
    </row>
    <row r="117" spans="1:18" x14ac:dyDescent="0.4">
      <c r="A117" s="50">
        <v>107</v>
      </c>
      <c r="B117" s="50"/>
      <c r="C117" s="51"/>
      <c r="D117" s="52"/>
      <c r="E117" s="53">
        <f>IF(D117="",0,(IF(D117=0,0,(IF(D117&lt;5,様式２添付【９月一括】１総括表!$C$8,(IF(D117&lt;15,様式２添付【９月一括】１総括表!$C$9,様式２添付【９月一括】１総括表!$C$10)))))))</f>
        <v>0</v>
      </c>
      <c r="F117" s="54"/>
      <c r="G117" s="54"/>
      <c r="H117" s="53">
        <f t="shared" si="10"/>
        <v>0</v>
      </c>
      <c r="I117" s="54"/>
      <c r="J117" s="54"/>
      <c r="K117" s="53">
        <f t="shared" si="11"/>
        <v>0</v>
      </c>
      <c r="L117" s="54"/>
      <c r="M117" s="54"/>
      <c r="N117" s="53">
        <f t="shared" si="12"/>
        <v>0</v>
      </c>
      <c r="O117" s="53">
        <f t="shared" si="14"/>
        <v>0</v>
      </c>
      <c r="P117" s="55" t="str">
        <f t="shared" si="15"/>
        <v>○</v>
      </c>
      <c r="Q117" s="41">
        <f t="shared" si="13"/>
        <v>0</v>
      </c>
      <c r="R117" s="50"/>
    </row>
    <row r="118" spans="1:18" x14ac:dyDescent="0.4">
      <c r="A118" s="50">
        <v>108</v>
      </c>
      <c r="B118" s="50"/>
      <c r="C118" s="51"/>
      <c r="D118" s="52"/>
      <c r="E118" s="53">
        <f>IF(D118="",0,(IF(D118=0,0,(IF(D118&lt;5,様式２添付【９月一括】１総括表!$C$8,(IF(D118&lt;15,様式２添付【９月一括】１総括表!$C$9,様式２添付【９月一括】１総括表!$C$10)))))))</f>
        <v>0</v>
      </c>
      <c r="F118" s="54"/>
      <c r="G118" s="54"/>
      <c r="H118" s="53">
        <f t="shared" si="10"/>
        <v>0</v>
      </c>
      <c r="I118" s="54"/>
      <c r="J118" s="54"/>
      <c r="K118" s="53">
        <f t="shared" si="11"/>
        <v>0</v>
      </c>
      <c r="L118" s="54"/>
      <c r="M118" s="54"/>
      <c r="N118" s="53">
        <f t="shared" si="12"/>
        <v>0</v>
      </c>
      <c r="O118" s="53">
        <f t="shared" si="14"/>
        <v>0</v>
      </c>
      <c r="P118" s="55" t="str">
        <f t="shared" si="15"/>
        <v>○</v>
      </c>
      <c r="Q118" s="41">
        <f t="shared" si="13"/>
        <v>0</v>
      </c>
      <c r="R118" s="50"/>
    </row>
    <row r="119" spans="1:18" x14ac:dyDescent="0.4">
      <c r="A119" s="50">
        <v>109</v>
      </c>
      <c r="B119" s="50"/>
      <c r="C119" s="51"/>
      <c r="D119" s="52"/>
      <c r="E119" s="53">
        <f>IF(D119="",0,(IF(D119=0,0,(IF(D119&lt;5,様式２添付【９月一括】１総括表!$C$8,(IF(D119&lt;15,様式２添付【９月一括】１総括表!$C$9,様式２添付【９月一括】１総括表!$C$10)))))))</f>
        <v>0</v>
      </c>
      <c r="F119" s="54"/>
      <c r="G119" s="54"/>
      <c r="H119" s="53">
        <f t="shared" si="10"/>
        <v>0</v>
      </c>
      <c r="I119" s="54"/>
      <c r="J119" s="54"/>
      <c r="K119" s="53">
        <f t="shared" si="11"/>
        <v>0</v>
      </c>
      <c r="L119" s="54"/>
      <c r="M119" s="54"/>
      <c r="N119" s="53">
        <f t="shared" si="12"/>
        <v>0</v>
      </c>
      <c r="O119" s="53">
        <f t="shared" si="14"/>
        <v>0</v>
      </c>
      <c r="P119" s="55" t="str">
        <f t="shared" si="15"/>
        <v>○</v>
      </c>
      <c r="Q119" s="41">
        <f t="shared" si="13"/>
        <v>0</v>
      </c>
      <c r="R119" s="50"/>
    </row>
    <row r="120" spans="1:18" ht="19.5" thickBot="1" x14ac:dyDescent="0.45">
      <c r="A120" s="56">
        <v>110</v>
      </c>
      <c r="B120" s="56"/>
      <c r="C120" s="57"/>
      <c r="D120" s="58"/>
      <c r="E120" s="59">
        <f>IF(D120="",0,(IF(D120=0,0,(IF(D120&lt;5,様式２添付【９月一括】１総括表!$C$8,(IF(D120&lt;15,様式２添付【９月一括】１総括表!$C$9,様式２添付【９月一括】１総括表!$C$10)))))))</f>
        <v>0</v>
      </c>
      <c r="F120" s="60"/>
      <c r="G120" s="60"/>
      <c r="H120" s="59">
        <f t="shared" si="10"/>
        <v>0</v>
      </c>
      <c r="I120" s="60"/>
      <c r="J120" s="60"/>
      <c r="K120" s="59">
        <f t="shared" si="11"/>
        <v>0</v>
      </c>
      <c r="L120" s="60"/>
      <c r="M120" s="60"/>
      <c r="N120" s="59">
        <f t="shared" si="12"/>
        <v>0</v>
      </c>
      <c r="O120" s="59">
        <f t="shared" si="14"/>
        <v>0</v>
      </c>
      <c r="P120" s="61" t="str">
        <f t="shared" si="15"/>
        <v>○</v>
      </c>
      <c r="Q120" s="59">
        <f t="shared" si="13"/>
        <v>0</v>
      </c>
      <c r="R120" s="56"/>
    </row>
    <row r="121" spans="1:18" x14ac:dyDescent="0.4">
      <c r="A121" s="44">
        <v>111</v>
      </c>
      <c r="B121" s="44"/>
      <c r="C121" s="45"/>
      <c r="D121" s="46"/>
      <c r="E121" s="47">
        <f>IF(D121="",0,(IF(D121=0,0,(IF(D121&lt;5,様式２添付【９月一括】１総括表!$C$8,(IF(D121&lt;15,様式２添付【９月一括】１総括表!$C$9,様式２添付【９月一括】１総括表!$C$10)))))))</f>
        <v>0</v>
      </c>
      <c r="F121" s="48"/>
      <c r="G121" s="48"/>
      <c r="H121" s="47">
        <f t="shared" si="10"/>
        <v>0</v>
      </c>
      <c r="I121" s="48"/>
      <c r="J121" s="48"/>
      <c r="K121" s="47">
        <f t="shared" si="11"/>
        <v>0</v>
      </c>
      <c r="L121" s="48"/>
      <c r="M121" s="48"/>
      <c r="N121" s="47">
        <f t="shared" si="12"/>
        <v>0</v>
      </c>
      <c r="O121" s="47">
        <f t="shared" si="14"/>
        <v>0</v>
      </c>
      <c r="P121" s="49" t="str">
        <f t="shared" si="15"/>
        <v>○</v>
      </c>
      <c r="Q121" s="67">
        <f t="shared" si="13"/>
        <v>0</v>
      </c>
      <c r="R121" s="44"/>
    </row>
    <row r="122" spans="1:18" x14ac:dyDescent="0.4">
      <c r="A122" s="50">
        <v>112</v>
      </c>
      <c r="B122" s="50"/>
      <c r="C122" s="51"/>
      <c r="D122" s="52"/>
      <c r="E122" s="53">
        <f>IF(D122="",0,(IF(D122=0,0,(IF(D122&lt;5,様式２添付【９月一括】１総括表!$C$8,(IF(D122&lt;15,様式２添付【９月一括】１総括表!$C$9,様式２添付【９月一括】１総括表!$C$10)))))))</f>
        <v>0</v>
      </c>
      <c r="F122" s="54"/>
      <c r="G122" s="54"/>
      <c r="H122" s="53">
        <f t="shared" si="10"/>
        <v>0</v>
      </c>
      <c r="I122" s="54"/>
      <c r="J122" s="54"/>
      <c r="K122" s="53">
        <f t="shared" si="11"/>
        <v>0</v>
      </c>
      <c r="L122" s="54"/>
      <c r="M122" s="54"/>
      <c r="N122" s="53">
        <f t="shared" si="12"/>
        <v>0</v>
      </c>
      <c r="O122" s="53">
        <f t="shared" si="14"/>
        <v>0</v>
      </c>
      <c r="P122" s="55" t="str">
        <f t="shared" si="15"/>
        <v>○</v>
      </c>
      <c r="Q122" s="41">
        <f t="shared" si="13"/>
        <v>0</v>
      </c>
      <c r="R122" s="50"/>
    </row>
    <row r="123" spans="1:18" x14ac:dyDescent="0.4">
      <c r="A123" s="50">
        <v>113</v>
      </c>
      <c r="B123" s="50"/>
      <c r="C123" s="51"/>
      <c r="D123" s="52"/>
      <c r="E123" s="53">
        <f>IF(D123="",0,(IF(D123=0,0,(IF(D123&lt;5,様式２添付【９月一括】１総括表!$C$8,(IF(D123&lt;15,様式２添付【９月一括】１総括表!$C$9,様式２添付【９月一括】１総括表!$C$10)))))))</f>
        <v>0</v>
      </c>
      <c r="F123" s="54"/>
      <c r="G123" s="54"/>
      <c r="H123" s="53">
        <f t="shared" si="10"/>
        <v>0</v>
      </c>
      <c r="I123" s="54"/>
      <c r="J123" s="54"/>
      <c r="K123" s="53">
        <f t="shared" si="11"/>
        <v>0</v>
      </c>
      <c r="L123" s="54"/>
      <c r="M123" s="54"/>
      <c r="N123" s="53">
        <f t="shared" si="12"/>
        <v>0</v>
      </c>
      <c r="O123" s="53">
        <f t="shared" si="14"/>
        <v>0</v>
      </c>
      <c r="P123" s="55" t="str">
        <f t="shared" si="15"/>
        <v>○</v>
      </c>
      <c r="Q123" s="41">
        <f t="shared" si="13"/>
        <v>0</v>
      </c>
      <c r="R123" s="50"/>
    </row>
    <row r="124" spans="1:18" x14ac:dyDescent="0.4">
      <c r="A124" s="50">
        <v>114</v>
      </c>
      <c r="B124" s="50"/>
      <c r="C124" s="51"/>
      <c r="D124" s="52"/>
      <c r="E124" s="53">
        <f>IF(D124="",0,(IF(D124=0,0,(IF(D124&lt;5,様式２添付【９月一括】１総括表!$C$8,(IF(D124&lt;15,様式２添付【９月一括】１総括表!$C$9,様式２添付【９月一括】１総括表!$C$10)))))))</f>
        <v>0</v>
      </c>
      <c r="F124" s="54"/>
      <c r="G124" s="54"/>
      <c r="H124" s="53">
        <f t="shared" si="10"/>
        <v>0</v>
      </c>
      <c r="I124" s="54"/>
      <c r="J124" s="54"/>
      <c r="K124" s="53">
        <f t="shared" si="11"/>
        <v>0</v>
      </c>
      <c r="L124" s="54"/>
      <c r="M124" s="54"/>
      <c r="N124" s="53">
        <f t="shared" si="12"/>
        <v>0</v>
      </c>
      <c r="O124" s="53">
        <f t="shared" si="14"/>
        <v>0</v>
      </c>
      <c r="P124" s="55" t="str">
        <f t="shared" si="15"/>
        <v>○</v>
      </c>
      <c r="Q124" s="41">
        <f t="shared" si="13"/>
        <v>0</v>
      </c>
      <c r="R124" s="50"/>
    </row>
    <row r="125" spans="1:18" x14ac:dyDescent="0.4">
      <c r="A125" s="50">
        <v>115</v>
      </c>
      <c r="B125" s="50"/>
      <c r="C125" s="51"/>
      <c r="D125" s="52"/>
      <c r="E125" s="53">
        <f>IF(D125="",0,(IF(D125=0,0,(IF(D125&lt;5,様式２添付【９月一括】１総括表!$C$8,(IF(D125&lt;15,様式２添付【９月一括】１総括表!$C$9,様式２添付【９月一括】１総括表!$C$10)))))))</f>
        <v>0</v>
      </c>
      <c r="F125" s="54"/>
      <c r="G125" s="54"/>
      <c r="H125" s="53">
        <f t="shared" si="10"/>
        <v>0</v>
      </c>
      <c r="I125" s="54"/>
      <c r="J125" s="54"/>
      <c r="K125" s="53">
        <f t="shared" si="11"/>
        <v>0</v>
      </c>
      <c r="L125" s="54"/>
      <c r="M125" s="54"/>
      <c r="N125" s="53">
        <f t="shared" si="12"/>
        <v>0</v>
      </c>
      <c r="O125" s="53">
        <f t="shared" si="14"/>
        <v>0</v>
      </c>
      <c r="P125" s="55" t="str">
        <f t="shared" si="15"/>
        <v>○</v>
      </c>
      <c r="Q125" s="41">
        <f t="shared" si="13"/>
        <v>0</v>
      </c>
      <c r="R125" s="50"/>
    </row>
    <row r="126" spans="1:18" x14ac:dyDescent="0.4">
      <c r="A126" s="50">
        <v>116</v>
      </c>
      <c r="B126" s="50"/>
      <c r="C126" s="51"/>
      <c r="D126" s="52"/>
      <c r="E126" s="53">
        <f>IF(D126="",0,(IF(D126=0,0,(IF(D126&lt;5,様式２添付【９月一括】１総括表!$C$8,(IF(D126&lt;15,様式２添付【９月一括】１総括表!$C$9,様式２添付【９月一括】１総括表!$C$10)))))))</f>
        <v>0</v>
      </c>
      <c r="F126" s="54"/>
      <c r="G126" s="54"/>
      <c r="H126" s="53">
        <f t="shared" si="10"/>
        <v>0</v>
      </c>
      <c r="I126" s="54"/>
      <c r="J126" s="54"/>
      <c r="K126" s="53">
        <f t="shared" si="11"/>
        <v>0</v>
      </c>
      <c r="L126" s="54"/>
      <c r="M126" s="54"/>
      <c r="N126" s="53">
        <f t="shared" si="12"/>
        <v>0</v>
      </c>
      <c r="O126" s="53">
        <f t="shared" si="14"/>
        <v>0</v>
      </c>
      <c r="P126" s="55" t="str">
        <f t="shared" si="15"/>
        <v>○</v>
      </c>
      <c r="Q126" s="41">
        <f t="shared" si="13"/>
        <v>0</v>
      </c>
      <c r="R126" s="50"/>
    </row>
    <row r="127" spans="1:18" x14ac:dyDescent="0.4">
      <c r="A127" s="50">
        <v>117</v>
      </c>
      <c r="B127" s="50"/>
      <c r="C127" s="51"/>
      <c r="D127" s="52"/>
      <c r="E127" s="53">
        <f>IF(D127="",0,(IF(D127=0,0,(IF(D127&lt;5,様式２添付【９月一括】１総括表!$C$8,(IF(D127&lt;15,様式２添付【９月一括】１総括表!$C$9,様式２添付【９月一括】１総括表!$C$10)))))))</f>
        <v>0</v>
      </c>
      <c r="F127" s="54"/>
      <c r="G127" s="54"/>
      <c r="H127" s="53">
        <f t="shared" si="10"/>
        <v>0</v>
      </c>
      <c r="I127" s="54"/>
      <c r="J127" s="54"/>
      <c r="K127" s="53">
        <f t="shared" si="11"/>
        <v>0</v>
      </c>
      <c r="L127" s="54"/>
      <c r="M127" s="54"/>
      <c r="N127" s="53">
        <f t="shared" si="12"/>
        <v>0</v>
      </c>
      <c r="O127" s="53">
        <f t="shared" si="14"/>
        <v>0</v>
      </c>
      <c r="P127" s="55" t="str">
        <f t="shared" si="15"/>
        <v>○</v>
      </c>
      <c r="Q127" s="41">
        <f t="shared" si="13"/>
        <v>0</v>
      </c>
      <c r="R127" s="50"/>
    </row>
    <row r="128" spans="1:18" x14ac:dyDescent="0.4">
      <c r="A128" s="50">
        <v>118</v>
      </c>
      <c r="B128" s="50"/>
      <c r="C128" s="51"/>
      <c r="D128" s="52"/>
      <c r="E128" s="53">
        <f>IF(D128="",0,(IF(D128=0,0,(IF(D128&lt;5,様式２添付【９月一括】１総括表!$C$8,(IF(D128&lt;15,様式２添付【９月一括】１総括表!$C$9,様式２添付【９月一括】１総括表!$C$10)))))))</f>
        <v>0</v>
      </c>
      <c r="F128" s="54"/>
      <c r="G128" s="54"/>
      <c r="H128" s="53">
        <f t="shared" si="10"/>
        <v>0</v>
      </c>
      <c r="I128" s="54"/>
      <c r="J128" s="54"/>
      <c r="K128" s="53">
        <f t="shared" si="11"/>
        <v>0</v>
      </c>
      <c r="L128" s="54"/>
      <c r="M128" s="54"/>
      <c r="N128" s="53">
        <f t="shared" si="12"/>
        <v>0</v>
      </c>
      <c r="O128" s="53">
        <f t="shared" si="14"/>
        <v>0</v>
      </c>
      <c r="P128" s="55" t="str">
        <f t="shared" si="15"/>
        <v>○</v>
      </c>
      <c r="Q128" s="41">
        <f t="shared" si="13"/>
        <v>0</v>
      </c>
      <c r="R128" s="50"/>
    </row>
    <row r="129" spans="1:18" x14ac:dyDescent="0.4">
      <c r="A129" s="50">
        <v>119</v>
      </c>
      <c r="B129" s="50"/>
      <c r="C129" s="51"/>
      <c r="D129" s="52"/>
      <c r="E129" s="53">
        <f>IF(D129="",0,(IF(D129=0,0,(IF(D129&lt;5,様式２添付【９月一括】１総括表!$C$8,(IF(D129&lt;15,様式２添付【９月一括】１総括表!$C$9,様式２添付【９月一括】１総括表!$C$10)))))))</f>
        <v>0</v>
      </c>
      <c r="F129" s="54"/>
      <c r="G129" s="54"/>
      <c r="H129" s="53">
        <f t="shared" si="10"/>
        <v>0</v>
      </c>
      <c r="I129" s="54"/>
      <c r="J129" s="54"/>
      <c r="K129" s="53">
        <f t="shared" si="11"/>
        <v>0</v>
      </c>
      <c r="L129" s="54"/>
      <c r="M129" s="54"/>
      <c r="N129" s="53">
        <f t="shared" si="12"/>
        <v>0</v>
      </c>
      <c r="O129" s="53">
        <f t="shared" si="14"/>
        <v>0</v>
      </c>
      <c r="P129" s="55" t="str">
        <f t="shared" si="15"/>
        <v>○</v>
      </c>
      <c r="Q129" s="41">
        <f t="shared" si="13"/>
        <v>0</v>
      </c>
      <c r="R129" s="50"/>
    </row>
    <row r="130" spans="1:18" ht="19.5" thickBot="1" x14ac:dyDescent="0.45">
      <c r="A130" s="56">
        <v>120</v>
      </c>
      <c r="B130" s="56"/>
      <c r="C130" s="57"/>
      <c r="D130" s="58"/>
      <c r="E130" s="59">
        <f>IF(D130="",0,(IF(D130=0,0,(IF(D130&lt;5,様式２添付【９月一括】１総括表!$C$8,(IF(D130&lt;15,様式２添付【９月一括】１総括表!$C$9,様式２添付【９月一括】１総括表!$C$10)))))))</f>
        <v>0</v>
      </c>
      <c r="F130" s="60"/>
      <c r="G130" s="60"/>
      <c r="H130" s="59">
        <f t="shared" si="10"/>
        <v>0</v>
      </c>
      <c r="I130" s="60"/>
      <c r="J130" s="60"/>
      <c r="K130" s="59">
        <f t="shared" si="11"/>
        <v>0</v>
      </c>
      <c r="L130" s="60"/>
      <c r="M130" s="60"/>
      <c r="N130" s="59">
        <f t="shared" si="12"/>
        <v>0</v>
      </c>
      <c r="O130" s="59">
        <f t="shared" si="14"/>
        <v>0</v>
      </c>
      <c r="P130" s="61" t="str">
        <f t="shared" si="15"/>
        <v>○</v>
      </c>
      <c r="Q130" s="59">
        <f t="shared" si="13"/>
        <v>0</v>
      </c>
      <c r="R130" s="56"/>
    </row>
    <row r="131" spans="1:18" x14ac:dyDescent="0.4">
      <c r="A131" s="44">
        <v>121</v>
      </c>
      <c r="B131" s="44"/>
      <c r="C131" s="45"/>
      <c r="D131" s="46"/>
      <c r="E131" s="47">
        <f>IF(D131="",0,(IF(D131=0,0,(IF(D131&lt;5,様式２添付【９月一括】１総括表!$C$8,(IF(D131&lt;15,様式２添付【９月一括】１総括表!$C$9,様式２添付【９月一括】１総括表!$C$10)))))))</f>
        <v>0</v>
      </c>
      <c r="F131" s="48"/>
      <c r="G131" s="48"/>
      <c r="H131" s="47">
        <f t="shared" si="10"/>
        <v>0</v>
      </c>
      <c r="I131" s="48"/>
      <c r="J131" s="48"/>
      <c r="K131" s="47">
        <f t="shared" si="11"/>
        <v>0</v>
      </c>
      <c r="L131" s="48"/>
      <c r="M131" s="48"/>
      <c r="N131" s="47">
        <f t="shared" si="12"/>
        <v>0</v>
      </c>
      <c r="O131" s="47">
        <f t="shared" si="14"/>
        <v>0</v>
      </c>
      <c r="P131" s="49" t="str">
        <f t="shared" si="15"/>
        <v>○</v>
      </c>
      <c r="Q131" s="67">
        <f t="shared" si="13"/>
        <v>0</v>
      </c>
      <c r="R131" s="44"/>
    </row>
    <row r="132" spans="1:18" x14ac:dyDescent="0.4">
      <c r="A132" s="50">
        <v>122</v>
      </c>
      <c r="B132" s="50"/>
      <c r="C132" s="51"/>
      <c r="D132" s="52"/>
      <c r="E132" s="53">
        <f>IF(D132="",0,(IF(D132=0,0,(IF(D132&lt;5,様式２添付【９月一括】１総括表!$C$8,(IF(D132&lt;15,様式２添付【９月一括】１総括表!$C$9,様式２添付【９月一括】１総括表!$C$10)))))))</f>
        <v>0</v>
      </c>
      <c r="F132" s="54"/>
      <c r="G132" s="54"/>
      <c r="H132" s="53">
        <f t="shared" si="10"/>
        <v>0</v>
      </c>
      <c r="I132" s="54"/>
      <c r="J132" s="54"/>
      <c r="K132" s="53">
        <f t="shared" si="11"/>
        <v>0</v>
      </c>
      <c r="L132" s="54"/>
      <c r="M132" s="54"/>
      <c r="N132" s="53">
        <f t="shared" si="12"/>
        <v>0</v>
      </c>
      <c r="O132" s="53">
        <f t="shared" si="14"/>
        <v>0</v>
      </c>
      <c r="P132" s="55" t="str">
        <f t="shared" si="15"/>
        <v>○</v>
      </c>
      <c r="Q132" s="41">
        <f t="shared" si="13"/>
        <v>0</v>
      </c>
      <c r="R132" s="50"/>
    </row>
    <row r="133" spans="1:18" x14ac:dyDescent="0.4">
      <c r="A133" s="50">
        <v>123</v>
      </c>
      <c r="B133" s="50"/>
      <c r="C133" s="51"/>
      <c r="D133" s="52"/>
      <c r="E133" s="53">
        <f>IF(D133="",0,(IF(D133=0,0,(IF(D133&lt;5,様式２添付【９月一括】１総括表!$C$8,(IF(D133&lt;15,様式２添付【９月一括】１総括表!$C$9,様式２添付【９月一括】１総括表!$C$10)))))))</f>
        <v>0</v>
      </c>
      <c r="F133" s="54"/>
      <c r="G133" s="54"/>
      <c r="H133" s="53">
        <f t="shared" si="10"/>
        <v>0</v>
      </c>
      <c r="I133" s="54"/>
      <c r="J133" s="54"/>
      <c r="K133" s="53">
        <f t="shared" si="11"/>
        <v>0</v>
      </c>
      <c r="L133" s="54"/>
      <c r="M133" s="54"/>
      <c r="N133" s="53">
        <f t="shared" si="12"/>
        <v>0</v>
      </c>
      <c r="O133" s="53">
        <f t="shared" si="14"/>
        <v>0</v>
      </c>
      <c r="P133" s="55" t="str">
        <f t="shared" si="15"/>
        <v>○</v>
      </c>
      <c r="Q133" s="41">
        <f t="shared" si="13"/>
        <v>0</v>
      </c>
      <c r="R133" s="50"/>
    </row>
    <row r="134" spans="1:18" x14ac:dyDescent="0.4">
      <c r="A134" s="50">
        <v>124</v>
      </c>
      <c r="B134" s="50"/>
      <c r="C134" s="51"/>
      <c r="D134" s="52"/>
      <c r="E134" s="53">
        <f>IF(D134="",0,(IF(D134=0,0,(IF(D134&lt;5,様式２添付【９月一括】１総括表!$C$8,(IF(D134&lt;15,様式２添付【９月一括】１総括表!$C$9,様式２添付【９月一括】１総括表!$C$10)))))))</f>
        <v>0</v>
      </c>
      <c r="F134" s="54"/>
      <c r="G134" s="54"/>
      <c r="H134" s="53">
        <f t="shared" si="10"/>
        <v>0</v>
      </c>
      <c r="I134" s="54"/>
      <c r="J134" s="54"/>
      <c r="K134" s="53">
        <f t="shared" si="11"/>
        <v>0</v>
      </c>
      <c r="L134" s="54"/>
      <c r="M134" s="54"/>
      <c r="N134" s="53">
        <f t="shared" si="12"/>
        <v>0</v>
      </c>
      <c r="O134" s="53">
        <f t="shared" si="14"/>
        <v>0</v>
      </c>
      <c r="P134" s="55" t="str">
        <f t="shared" si="15"/>
        <v>○</v>
      </c>
      <c r="Q134" s="41">
        <f t="shared" si="13"/>
        <v>0</v>
      </c>
      <c r="R134" s="50"/>
    </row>
    <row r="135" spans="1:18" x14ac:dyDescent="0.4">
      <c r="A135" s="50">
        <v>125</v>
      </c>
      <c r="B135" s="50"/>
      <c r="C135" s="51"/>
      <c r="D135" s="52"/>
      <c r="E135" s="53">
        <f>IF(D135="",0,(IF(D135=0,0,(IF(D135&lt;5,様式２添付【９月一括】１総括表!$C$8,(IF(D135&lt;15,様式２添付【９月一括】１総括表!$C$9,様式２添付【９月一括】１総括表!$C$10)))))))</f>
        <v>0</v>
      </c>
      <c r="F135" s="54"/>
      <c r="G135" s="54"/>
      <c r="H135" s="53">
        <f t="shared" si="10"/>
        <v>0</v>
      </c>
      <c r="I135" s="54"/>
      <c r="J135" s="54"/>
      <c r="K135" s="53">
        <f t="shared" si="11"/>
        <v>0</v>
      </c>
      <c r="L135" s="54"/>
      <c r="M135" s="54"/>
      <c r="N135" s="53">
        <f t="shared" si="12"/>
        <v>0</v>
      </c>
      <c r="O135" s="53">
        <f t="shared" si="14"/>
        <v>0</v>
      </c>
      <c r="P135" s="55" t="str">
        <f t="shared" si="15"/>
        <v>○</v>
      </c>
      <c r="Q135" s="41">
        <f t="shared" si="13"/>
        <v>0</v>
      </c>
      <c r="R135" s="50"/>
    </row>
    <row r="136" spans="1:18" x14ac:dyDescent="0.4">
      <c r="A136" s="50">
        <v>126</v>
      </c>
      <c r="B136" s="50"/>
      <c r="C136" s="51"/>
      <c r="D136" s="52"/>
      <c r="E136" s="53">
        <f>IF(D136="",0,(IF(D136=0,0,(IF(D136&lt;5,様式２添付【９月一括】１総括表!$C$8,(IF(D136&lt;15,様式２添付【９月一括】１総括表!$C$9,様式２添付【９月一括】１総括表!$C$10)))))))</f>
        <v>0</v>
      </c>
      <c r="F136" s="54"/>
      <c r="G136" s="54"/>
      <c r="H136" s="53">
        <f t="shared" si="10"/>
        <v>0</v>
      </c>
      <c r="I136" s="54"/>
      <c r="J136" s="54"/>
      <c r="K136" s="53">
        <f t="shared" si="11"/>
        <v>0</v>
      </c>
      <c r="L136" s="54"/>
      <c r="M136" s="54"/>
      <c r="N136" s="53">
        <f t="shared" si="12"/>
        <v>0</v>
      </c>
      <c r="O136" s="53">
        <f t="shared" si="14"/>
        <v>0</v>
      </c>
      <c r="P136" s="55" t="str">
        <f t="shared" si="15"/>
        <v>○</v>
      </c>
      <c r="Q136" s="41">
        <f t="shared" si="13"/>
        <v>0</v>
      </c>
      <c r="R136" s="50"/>
    </row>
    <row r="137" spans="1:18" x14ac:dyDescent="0.4">
      <c r="A137" s="50">
        <v>127</v>
      </c>
      <c r="B137" s="50"/>
      <c r="C137" s="51"/>
      <c r="D137" s="52"/>
      <c r="E137" s="53">
        <f>IF(D137="",0,(IF(D137=0,0,(IF(D137&lt;5,様式２添付【９月一括】１総括表!$C$8,(IF(D137&lt;15,様式２添付【９月一括】１総括表!$C$9,様式２添付【９月一括】１総括表!$C$10)))))))</f>
        <v>0</v>
      </c>
      <c r="F137" s="54"/>
      <c r="G137" s="54"/>
      <c r="H137" s="53">
        <f t="shared" ref="H137:H200" si="16">F137-G137</f>
        <v>0</v>
      </c>
      <c r="I137" s="54"/>
      <c r="J137" s="54"/>
      <c r="K137" s="53">
        <f t="shared" ref="K137:K200" si="17">I137-J137</f>
        <v>0</v>
      </c>
      <c r="L137" s="54"/>
      <c r="M137" s="54"/>
      <c r="N137" s="53">
        <f t="shared" ref="N137:N200" si="18">L137-M137</f>
        <v>0</v>
      </c>
      <c r="O137" s="53">
        <f t="shared" si="14"/>
        <v>0</v>
      </c>
      <c r="P137" s="55" t="str">
        <f t="shared" si="15"/>
        <v>○</v>
      </c>
      <c r="Q137" s="41">
        <f t="shared" ref="Q137:Q200" si="19">O137/1.1</f>
        <v>0</v>
      </c>
      <c r="R137" s="50"/>
    </row>
    <row r="138" spans="1:18" x14ac:dyDescent="0.4">
      <c r="A138" s="50">
        <v>128</v>
      </c>
      <c r="B138" s="50"/>
      <c r="C138" s="51"/>
      <c r="D138" s="52"/>
      <c r="E138" s="53">
        <f>IF(D138="",0,(IF(D138=0,0,(IF(D138&lt;5,様式２添付【９月一括】１総括表!$C$8,(IF(D138&lt;15,様式２添付【９月一括】１総括表!$C$9,様式２添付【９月一括】１総括表!$C$10)))))))</f>
        <v>0</v>
      </c>
      <c r="F138" s="54"/>
      <c r="G138" s="54"/>
      <c r="H138" s="53">
        <f t="shared" si="16"/>
        <v>0</v>
      </c>
      <c r="I138" s="54"/>
      <c r="J138" s="54"/>
      <c r="K138" s="53">
        <f t="shared" si="17"/>
        <v>0</v>
      </c>
      <c r="L138" s="54"/>
      <c r="M138" s="54"/>
      <c r="N138" s="53">
        <f t="shared" si="18"/>
        <v>0</v>
      </c>
      <c r="O138" s="53">
        <f t="shared" si="14"/>
        <v>0</v>
      </c>
      <c r="P138" s="55" t="str">
        <f t="shared" si="15"/>
        <v>○</v>
      </c>
      <c r="Q138" s="41">
        <f t="shared" si="19"/>
        <v>0</v>
      </c>
      <c r="R138" s="50"/>
    </row>
    <row r="139" spans="1:18" x14ac:dyDescent="0.4">
      <c r="A139" s="50">
        <v>129</v>
      </c>
      <c r="B139" s="50"/>
      <c r="C139" s="51"/>
      <c r="D139" s="52"/>
      <c r="E139" s="53">
        <f>IF(D139="",0,(IF(D139=0,0,(IF(D139&lt;5,様式２添付【９月一括】１総括表!$C$8,(IF(D139&lt;15,様式２添付【９月一括】１総括表!$C$9,様式２添付【９月一括】１総括表!$C$10)))))))</f>
        <v>0</v>
      </c>
      <c r="F139" s="54"/>
      <c r="G139" s="54"/>
      <c r="H139" s="53">
        <f t="shared" si="16"/>
        <v>0</v>
      </c>
      <c r="I139" s="54"/>
      <c r="J139" s="54"/>
      <c r="K139" s="53">
        <f t="shared" si="17"/>
        <v>0</v>
      </c>
      <c r="L139" s="54"/>
      <c r="M139" s="54"/>
      <c r="N139" s="53">
        <f t="shared" si="18"/>
        <v>0</v>
      </c>
      <c r="O139" s="53">
        <f t="shared" si="14"/>
        <v>0</v>
      </c>
      <c r="P139" s="55" t="str">
        <f t="shared" si="15"/>
        <v>○</v>
      </c>
      <c r="Q139" s="41">
        <f t="shared" si="19"/>
        <v>0</v>
      </c>
      <c r="R139" s="50"/>
    </row>
    <row r="140" spans="1:18" ht="19.5" thickBot="1" x14ac:dyDescent="0.45">
      <c r="A140" s="56">
        <v>130</v>
      </c>
      <c r="B140" s="56"/>
      <c r="C140" s="57"/>
      <c r="D140" s="58"/>
      <c r="E140" s="59">
        <f>IF(D140="",0,(IF(D140=0,0,(IF(D140&lt;5,様式２添付【９月一括】１総括表!$C$8,(IF(D140&lt;15,様式２添付【９月一括】１総括表!$C$9,様式２添付【９月一括】１総括表!$C$10)))))))</f>
        <v>0</v>
      </c>
      <c r="F140" s="60"/>
      <c r="G140" s="60"/>
      <c r="H140" s="59">
        <f t="shared" si="16"/>
        <v>0</v>
      </c>
      <c r="I140" s="60"/>
      <c r="J140" s="60"/>
      <c r="K140" s="59">
        <f t="shared" si="17"/>
        <v>0</v>
      </c>
      <c r="L140" s="60"/>
      <c r="M140" s="60"/>
      <c r="N140" s="59">
        <f t="shared" si="18"/>
        <v>0</v>
      </c>
      <c r="O140" s="59">
        <f t="shared" si="14"/>
        <v>0</v>
      </c>
      <c r="P140" s="61" t="str">
        <f t="shared" si="15"/>
        <v>○</v>
      </c>
      <c r="Q140" s="59">
        <f t="shared" si="19"/>
        <v>0</v>
      </c>
      <c r="R140" s="56"/>
    </row>
    <row r="141" spans="1:18" x14ac:dyDescent="0.4">
      <c r="A141" s="44">
        <v>131</v>
      </c>
      <c r="B141" s="44"/>
      <c r="C141" s="45"/>
      <c r="D141" s="46"/>
      <c r="E141" s="47">
        <f>IF(D141="",0,(IF(D141=0,0,(IF(D141&lt;5,様式２添付【９月一括】１総括表!$C$8,(IF(D141&lt;15,様式２添付【９月一括】１総括表!$C$9,様式２添付【９月一括】１総括表!$C$10)))))))</f>
        <v>0</v>
      </c>
      <c r="F141" s="48"/>
      <c r="G141" s="48"/>
      <c r="H141" s="47">
        <f t="shared" si="16"/>
        <v>0</v>
      </c>
      <c r="I141" s="48"/>
      <c r="J141" s="48"/>
      <c r="K141" s="47">
        <f t="shared" si="17"/>
        <v>0</v>
      </c>
      <c r="L141" s="48"/>
      <c r="M141" s="48"/>
      <c r="N141" s="47">
        <f t="shared" si="18"/>
        <v>0</v>
      </c>
      <c r="O141" s="47">
        <f t="shared" si="14"/>
        <v>0</v>
      </c>
      <c r="P141" s="49" t="str">
        <f t="shared" si="15"/>
        <v>○</v>
      </c>
      <c r="Q141" s="67">
        <f t="shared" si="19"/>
        <v>0</v>
      </c>
      <c r="R141" s="44"/>
    </row>
    <row r="142" spans="1:18" x14ac:dyDescent="0.4">
      <c r="A142" s="50">
        <v>132</v>
      </c>
      <c r="B142" s="50"/>
      <c r="C142" s="51"/>
      <c r="D142" s="52"/>
      <c r="E142" s="53">
        <f>IF(D142="",0,(IF(D142=0,0,(IF(D142&lt;5,様式２添付【９月一括】１総括表!$C$8,(IF(D142&lt;15,様式２添付【９月一括】１総括表!$C$9,様式２添付【９月一括】１総括表!$C$10)))))))</f>
        <v>0</v>
      </c>
      <c r="F142" s="54"/>
      <c r="G142" s="54"/>
      <c r="H142" s="53">
        <f t="shared" si="16"/>
        <v>0</v>
      </c>
      <c r="I142" s="54"/>
      <c r="J142" s="54"/>
      <c r="K142" s="53">
        <f t="shared" si="17"/>
        <v>0</v>
      </c>
      <c r="L142" s="54"/>
      <c r="M142" s="54"/>
      <c r="N142" s="53">
        <f t="shared" si="18"/>
        <v>0</v>
      </c>
      <c r="O142" s="53">
        <f t="shared" si="14"/>
        <v>0</v>
      </c>
      <c r="P142" s="55" t="str">
        <f t="shared" si="15"/>
        <v>○</v>
      </c>
      <c r="Q142" s="41">
        <f t="shared" si="19"/>
        <v>0</v>
      </c>
      <c r="R142" s="50"/>
    </row>
    <row r="143" spans="1:18" x14ac:dyDescent="0.4">
      <c r="A143" s="50">
        <v>133</v>
      </c>
      <c r="B143" s="50"/>
      <c r="C143" s="51"/>
      <c r="D143" s="52"/>
      <c r="E143" s="53">
        <f>IF(D143="",0,(IF(D143=0,0,(IF(D143&lt;5,様式２添付【９月一括】１総括表!$C$8,(IF(D143&lt;15,様式２添付【９月一括】１総括表!$C$9,様式２添付【９月一括】１総括表!$C$10)))))))</f>
        <v>0</v>
      </c>
      <c r="F143" s="54"/>
      <c r="G143" s="54"/>
      <c r="H143" s="53">
        <f t="shared" si="16"/>
        <v>0</v>
      </c>
      <c r="I143" s="54"/>
      <c r="J143" s="54"/>
      <c r="K143" s="53">
        <f t="shared" si="17"/>
        <v>0</v>
      </c>
      <c r="L143" s="54"/>
      <c r="M143" s="54"/>
      <c r="N143" s="53">
        <f t="shared" si="18"/>
        <v>0</v>
      </c>
      <c r="O143" s="53">
        <f t="shared" si="14"/>
        <v>0</v>
      </c>
      <c r="P143" s="55" t="str">
        <f t="shared" si="15"/>
        <v>○</v>
      </c>
      <c r="Q143" s="41">
        <f t="shared" si="19"/>
        <v>0</v>
      </c>
      <c r="R143" s="50"/>
    </row>
    <row r="144" spans="1:18" x14ac:dyDescent="0.4">
      <c r="A144" s="50">
        <v>134</v>
      </c>
      <c r="B144" s="50"/>
      <c r="C144" s="51"/>
      <c r="D144" s="52"/>
      <c r="E144" s="53">
        <f>IF(D144="",0,(IF(D144=0,0,(IF(D144&lt;5,様式２添付【９月一括】１総括表!$C$8,(IF(D144&lt;15,様式２添付【９月一括】１総括表!$C$9,様式２添付【９月一括】１総括表!$C$10)))))))</f>
        <v>0</v>
      </c>
      <c r="F144" s="54"/>
      <c r="G144" s="54"/>
      <c r="H144" s="53">
        <f t="shared" si="16"/>
        <v>0</v>
      </c>
      <c r="I144" s="54"/>
      <c r="J144" s="54"/>
      <c r="K144" s="53">
        <f t="shared" si="17"/>
        <v>0</v>
      </c>
      <c r="L144" s="54"/>
      <c r="M144" s="54"/>
      <c r="N144" s="53">
        <f t="shared" si="18"/>
        <v>0</v>
      </c>
      <c r="O144" s="53">
        <f t="shared" si="14"/>
        <v>0</v>
      </c>
      <c r="P144" s="55" t="str">
        <f t="shared" si="15"/>
        <v>○</v>
      </c>
      <c r="Q144" s="41">
        <f t="shared" si="19"/>
        <v>0</v>
      </c>
      <c r="R144" s="50"/>
    </row>
    <row r="145" spans="1:18" x14ac:dyDescent="0.4">
      <c r="A145" s="50">
        <v>135</v>
      </c>
      <c r="B145" s="50"/>
      <c r="C145" s="51"/>
      <c r="D145" s="52"/>
      <c r="E145" s="53">
        <f>IF(D145="",0,(IF(D145=0,0,(IF(D145&lt;5,様式２添付【９月一括】１総括表!$C$8,(IF(D145&lt;15,様式２添付【９月一括】１総括表!$C$9,様式２添付【９月一括】１総括表!$C$10)))))))</f>
        <v>0</v>
      </c>
      <c r="F145" s="54"/>
      <c r="G145" s="54"/>
      <c r="H145" s="53">
        <f t="shared" si="16"/>
        <v>0</v>
      </c>
      <c r="I145" s="54"/>
      <c r="J145" s="54"/>
      <c r="K145" s="53">
        <f t="shared" si="17"/>
        <v>0</v>
      </c>
      <c r="L145" s="54"/>
      <c r="M145" s="54"/>
      <c r="N145" s="53">
        <f t="shared" si="18"/>
        <v>0</v>
      </c>
      <c r="O145" s="53">
        <f t="shared" si="14"/>
        <v>0</v>
      </c>
      <c r="P145" s="55" t="str">
        <f t="shared" si="15"/>
        <v>○</v>
      </c>
      <c r="Q145" s="41">
        <f t="shared" si="19"/>
        <v>0</v>
      </c>
      <c r="R145" s="50"/>
    </row>
    <row r="146" spans="1:18" x14ac:dyDescent="0.4">
      <c r="A146" s="50">
        <v>136</v>
      </c>
      <c r="B146" s="50"/>
      <c r="C146" s="51"/>
      <c r="D146" s="52"/>
      <c r="E146" s="53">
        <f>IF(D146="",0,(IF(D146=0,0,(IF(D146&lt;5,様式２添付【９月一括】１総括表!$C$8,(IF(D146&lt;15,様式２添付【９月一括】１総括表!$C$9,様式２添付【９月一括】１総括表!$C$10)))))))</f>
        <v>0</v>
      </c>
      <c r="F146" s="54"/>
      <c r="G146" s="54"/>
      <c r="H146" s="53">
        <f t="shared" si="16"/>
        <v>0</v>
      </c>
      <c r="I146" s="54"/>
      <c r="J146" s="54"/>
      <c r="K146" s="53">
        <f t="shared" si="17"/>
        <v>0</v>
      </c>
      <c r="L146" s="54"/>
      <c r="M146" s="54"/>
      <c r="N146" s="53">
        <f t="shared" si="18"/>
        <v>0</v>
      </c>
      <c r="O146" s="53">
        <f t="shared" si="14"/>
        <v>0</v>
      </c>
      <c r="P146" s="55" t="str">
        <f t="shared" si="15"/>
        <v>○</v>
      </c>
      <c r="Q146" s="41">
        <f t="shared" si="19"/>
        <v>0</v>
      </c>
      <c r="R146" s="50"/>
    </row>
    <row r="147" spans="1:18" x14ac:dyDescent="0.4">
      <c r="A147" s="50">
        <v>137</v>
      </c>
      <c r="B147" s="50"/>
      <c r="C147" s="51"/>
      <c r="D147" s="52"/>
      <c r="E147" s="53">
        <f>IF(D147="",0,(IF(D147=0,0,(IF(D147&lt;5,様式２添付【９月一括】１総括表!$C$8,(IF(D147&lt;15,様式２添付【９月一括】１総括表!$C$9,様式２添付【９月一括】１総括表!$C$10)))))))</f>
        <v>0</v>
      </c>
      <c r="F147" s="54"/>
      <c r="G147" s="54"/>
      <c r="H147" s="53">
        <f t="shared" si="16"/>
        <v>0</v>
      </c>
      <c r="I147" s="54"/>
      <c r="J147" s="54"/>
      <c r="K147" s="53">
        <f t="shared" si="17"/>
        <v>0</v>
      </c>
      <c r="L147" s="54"/>
      <c r="M147" s="54"/>
      <c r="N147" s="53">
        <f t="shared" si="18"/>
        <v>0</v>
      </c>
      <c r="O147" s="53">
        <f t="shared" si="14"/>
        <v>0</v>
      </c>
      <c r="P147" s="55" t="str">
        <f t="shared" si="15"/>
        <v>○</v>
      </c>
      <c r="Q147" s="41">
        <f t="shared" si="19"/>
        <v>0</v>
      </c>
      <c r="R147" s="50"/>
    </row>
    <row r="148" spans="1:18" x14ac:dyDescent="0.4">
      <c r="A148" s="50">
        <v>138</v>
      </c>
      <c r="B148" s="50"/>
      <c r="C148" s="51"/>
      <c r="D148" s="52"/>
      <c r="E148" s="53">
        <f>IF(D148="",0,(IF(D148=0,0,(IF(D148&lt;5,様式２添付【９月一括】１総括表!$C$8,(IF(D148&lt;15,様式２添付【９月一括】１総括表!$C$9,様式２添付【９月一括】１総括表!$C$10)))))))</f>
        <v>0</v>
      </c>
      <c r="F148" s="54"/>
      <c r="G148" s="54"/>
      <c r="H148" s="53">
        <f t="shared" si="16"/>
        <v>0</v>
      </c>
      <c r="I148" s="54"/>
      <c r="J148" s="54"/>
      <c r="K148" s="53">
        <f t="shared" si="17"/>
        <v>0</v>
      </c>
      <c r="L148" s="54"/>
      <c r="M148" s="54"/>
      <c r="N148" s="53">
        <f t="shared" si="18"/>
        <v>0</v>
      </c>
      <c r="O148" s="53">
        <f t="shared" si="14"/>
        <v>0</v>
      </c>
      <c r="P148" s="55" t="str">
        <f t="shared" si="15"/>
        <v>○</v>
      </c>
      <c r="Q148" s="41">
        <f t="shared" si="19"/>
        <v>0</v>
      </c>
      <c r="R148" s="50"/>
    </row>
    <row r="149" spans="1:18" x14ac:dyDescent="0.4">
      <c r="A149" s="50">
        <v>139</v>
      </c>
      <c r="B149" s="50"/>
      <c r="C149" s="51"/>
      <c r="D149" s="52"/>
      <c r="E149" s="53">
        <f>IF(D149="",0,(IF(D149=0,0,(IF(D149&lt;5,様式２添付【９月一括】１総括表!$C$8,(IF(D149&lt;15,様式２添付【９月一括】１総括表!$C$9,様式２添付【９月一括】１総括表!$C$10)))))))</f>
        <v>0</v>
      </c>
      <c r="F149" s="54"/>
      <c r="G149" s="54"/>
      <c r="H149" s="53">
        <f t="shared" si="16"/>
        <v>0</v>
      </c>
      <c r="I149" s="54"/>
      <c r="J149" s="54"/>
      <c r="K149" s="53">
        <f t="shared" si="17"/>
        <v>0</v>
      </c>
      <c r="L149" s="54"/>
      <c r="M149" s="54"/>
      <c r="N149" s="53">
        <f t="shared" si="18"/>
        <v>0</v>
      </c>
      <c r="O149" s="53">
        <f t="shared" si="14"/>
        <v>0</v>
      </c>
      <c r="P149" s="55" t="str">
        <f t="shared" si="15"/>
        <v>○</v>
      </c>
      <c r="Q149" s="41">
        <f t="shared" si="19"/>
        <v>0</v>
      </c>
      <c r="R149" s="50"/>
    </row>
    <row r="150" spans="1:18" ht="19.5" thickBot="1" x14ac:dyDescent="0.45">
      <c r="A150" s="56">
        <v>140</v>
      </c>
      <c r="B150" s="56"/>
      <c r="C150" s="57"/>
      <c r="D150" s="58"/>
      <c r="E150" s="59">
        <f>IF(D150="",0,(IF(D150=0,0,(IF(D150&lt;5,様式２添付【９月一括】１総括表!$C$8,(IF(D150&lt;15,様式２添付【９月一括】１総括表!$C$9,様式２添付【９月一括】１総括表!$C$10)))))))</f>
        <v>0</v>
      </c>
      <c r="F150" s="60"/>
      <c r="G150" s="60"/>
      <c r="H150" s="59">
        <f t="shared" si="16"/>
        <v>0</v>
      </c>
      <c r="I150" s="60"/>
      <c r="J150" s="60"/>
      <c r="K150" s="59">
        <f t="shared" si="17"/>
        <v>0</v>
      </c>
      <c r="L150" s="60"/>
      <c r="M150" s="60"/>
      <c r="N150" s="59">
        <f t="shared" si="18"/>
        <v>0</v>
      </c>
      <c r="O150" s="59">
        <f t="shared" si="14"/>
        <v>0</v>
      </c>
      <c r="P150" s="61" t="str">
        <f t="shared" si="15"/>
        <v>○</v>
      </c>
      <c r="Q150" s="59">
        <f t="shared" si="19"/>
        <v>0</v>
      </c>
      <c r="R150" s="56"/>
    </row>
    <row r="151" spans="1:18" x14ac:dyDescent="0.4">
      <c r="A151" s="44">
        <v>141</v>
      </c>
      <c r="B151" s="44"/>
      <c r="C151" s="45"/>
      <c r="D151" s="46"/>
      <c r="E151" s="47">
        <f>IF(D151="",0,(IF(D151=0,0,(IF(D151&lt;5,様式２添付【９月一括】１総括表!$C$8,(IF(D151&lt;15,様式２添付【９月一括】１総括表!$C$9,様式２添付【９月一括】１総括表!$C$10)))))))</f>
        <v>0</v>
      </c>
      <c r="F151" s="48"/>
      <c r="G151" s="48"/>
      <c r="H151" s="47">
        <f t="shared" si="16"/>
        <v>0</v>
      </c>
      <c r="I151" s="48"/>
      <c r="J151" s="48"/>
      <c r="K151" s="47">
        <f t="shared" si="17"/>
        <v>0</v>
      </c>
      <c r="L151" s="48"/>
      <c r="M151" s="48"/>
      <c r="N151" s="47">
        <f t="shared" si="18"/>
        <v>0</v>
      </c>
      <c r="O151" s="47">
        <f t="shared" ref="O151:O210" si="20">H151+K151+N151</f>
        <v>0</v>
      </c>
      <c r="P151" s="49" t="str">
        <f t="shared" ref="P151:P210" si="21">IF(O151=E151,"○","要確認")</f>
        <v>○</v>
      </c>
      <c r="Q151" s="67">
        <f t="shared" si="19"/>
        <v>0</v>
      </c>
      <c r="R151" s="44"/>
    </row>
    <row r="152" spans="1:18" x14ac:dyDescent="0.4">
      <c r="A152" s="50">
        <v>142</v>
      </c>
      <c r="B152" s="50"/>
      <c r="C152" s="51"/>
      <c r="D152" s="52"/>
      <c r="E152" s="53">
        <f>IF(D152="",0,(IF(D152=0,0,(IF(D152&lt;5,様式２添付【９月一括】１総括表!$C$8,(IF(D152&lt;15,様式２添付【９月一括】１総括表!$C$9,様式２添付【９月一括】１総括表!$C$10)))))))</f>
        <v>0</v>
      </c>
      <c r="F152" s="54"/>
      <c r="G152" s="54"/>
      <c r="H152" s="53">
        <f t="shared" si="16"/>
        <v>0</v>
      </c>
      <c r="I152" s="54"/>
      <c r="J152" s="54"/>
      <c r="K152" s="53">
        <f t="shared" si="17"/>
        <v>0</v>
      </c>
      <c r="L152" s="54"/>
      <c r="M152" s="54"/>
      <c r="N152" s="53">
        <f t="shared" si="18"/>
        <v>0</v>
      </c>
      <c r="O152" s="53">
        <f t="shared" si="20"/>
        <v>0</v>
      </c>
      <c r="P152" s="55" t="str">
        <f t="shared" si="21"/>
        <v>○</v>
      </c>
      <c r="Q152" s="41">
        <f t="shared" si="19"/>
        <v>0</v>
      </c>
      <c r="R152" s="50"/>
    </row>
    <row r="153" spans="1:18" x14ac:dyDescent="0.4">
      <c r="A153" s="50">
        <v>143</v>
      </c>
      <c r="B153" s="50"/>
      <c r="C153" s="51"/>
      <c r="D153" s="52"/>
      <c r="E153" s="53">
        <f>IF(D153="",0,(IF(D153=0,0,(IF(D153&lt;5,様式２添付【９月一括】１総括表!$C$8,(IF(D153&lt;15,様式２添付【９月一括】１総括表!$C$9,様式２添付【９月一括】１総括表!$C$10)))))))</f>
        <v>0</v>
      </c>
      <c r="F153" s="54"/>
      <c r="G153" s="54"/>
      <c r="H153" s="53">
        <f t="shared" si="16"/>
        <v>0</v>
      </c>
      <c r="I153" s="54"/>
      <c r="J153" s="54"/>
      <c r="K153" s="53">
        <f t="shared" si="17"/>
        <v>0</v>
      </c>
      <c r="L153" s="54"/>
      <c r="M153" s="54"/>
      <c r="N153" s="53">
        <f t="shared" si="18"/>
        <v>0</v>
      </c>
      <c r="O153" s="53">
        <f t="shared" si="20"/>
        <v>0</v>
      </c>
      <c r="P153" s="55" t="str">
        <f t="shared" si="21"/>
        <v>○</v>
      </c>
      <c r="Q153" s="41">
        <f t="shared" si="19"/>
        <v>0</v>
      </c>
      <c r="R153" s="50"/>
    </row>
    <row r="154" spans="1:18" x14ac:dyDescent="0.4">
      <c r="A154" s="50">
        <v>144</v>
      </c>
      <c r="B154" s="50"/>
      <c r="C154" s="51"/>
      <c r="D154" s="52"/>
      <c r="E154" s="53">
        <f>IF(D154="",0,(IF(D154=0,0,(IF(D154&lt;5,様式２添付【９月一括】１総括表!$C$8,(IF(D154&lt;15,様式２添付【９月一括】１総括表!$C$9,様式２添付【９月一括】１総括表!$C$10)))))))</f>
        <v>0</v>
      </c>
      <c r="F154" s="54"/>
      <c r="G154" s="54"/>
      <c r="H154" s="53">
        <f t="shared" si="16"/>
        <v>0</v>
      </c>
      <c r="I154" s="54"/>
      <c r="J154" s="54"/>
      <c r="K154" s="53">
        <f t="shared" si="17"/>
        <v>0</v>
      </c>
      <c r="L154" s="54"/>
      <c r="M154" s="54"/>
      <c r="N154" s="53">
        <f t="shared" si="18"/>
        <v>0</v>
      </c>
      <c r="O154" s="53">
        <f t="shared" si="20"/>
        <v>0</v>
      </c>
      <c r="P154" s="55" t="str">
        <f t="shared" si="21"/>
        <v>○</v>
      </c>
      <c r="Q154" s="41">
        <f t="shared" si="19"/>
        <v>0</v>
      </c>
      <c r="R154" s="50"/>
    </row>
    <row r="155" spans="1:18" x14ac:dyDescent="0.4">
      <c r="A155" s="50">
        <v>145</v>
      </c>
      <c r="B155" s="50"/>
      <c r="C155" s="51"/>
      <c r="D155" s="52"/>
      <c r="E155" s="53">
        <f>IF(D155="",0,(IF(D155=0,0,(IF(D155&lt;5,様式２添付【９月一括】１総括表!$C$8,(IF(D155&lt;15,様式２添付【９月一括】１総括表!$C$9,様式２添付【９月一括】１総括表!$C$10)))))))</f>
        <v>0</v>
      </c>
      <c r="F155" s="54"/>
      <c r="G155" s="54"/>
      <c r="H155" s="53">
        <f t="shared" si="16"/>
        <v>0</v>
      </c>
      <c r="I155" s="54"/>
      <c r="J155" s="54"/>
      <c r="K155" s="53">
        <f t="shared" si="17"/>
        <v>0</v>
      </c>
      <c r="L155" s="54"/>
      <c r="M155" s="54"/>
      <c r="N155" s="53">
        <f t="shared" si="18"/>
        <v>0</v>
      </c>
      <c r="O155" s="53">
        <f t="shared" si="20"/>
        <v>0</v>
      </c>
      <c r="P155" s="55" t="str">
        <f t="shared" si="21"/>
        <v>○</v>
      </c>
      <c r="Q155" s="41">
        <f t="shared" si="19"/>
        <v>0</v>
      </c>
      <c r="R155" s="50"/>
    </row>
    <row r="156" spans="1:18" x14ac:dyDescent="0.4">
      <c r="A156" s="50">
        <v>146</v>
      </c>
      <c r="B156" s="50"/>
      <c r="C156" s="51"/>
      <c r="D156" s="52"/>
      <c r="E156" s="53">
        <f>IF(D156="",0,(IF(D156=0,0,(IF(D156&lt;5,様式２添付【９月一括】１総括表!$C$8,(IF(D156&lt;15,様式２添付【９月一括】１総括表!$C$9,様式２添付【９月一括】１総括表!$C$10)))))))</f>
        <v>0</v>
      </c>
      <c r="F156" s="54"/>
      <c r="G156" s="54"/>
      <c r="H156" s="53">
        <f t="shared" si="16"/>
        <v>0</v>
      </c>
      <c r="I156" s="54"/>
      <c r="J156" s="54"/>
      <c r="K156" s="53">
        <f t="shared" si="17"/>
        <v>0</v>
      </c>
      <c r="L156" s="54"/>
      <c r="M156" s="54"/>
      <c r="N156" s="53">
        <f t="shared" si="18"/>
        <v>0</v>
      </c>
      <c r="O156" s="53">
        <f t="shared" si="20"/>
        <v>0</v>
      </c>
      <c r="P156" s="55" t="str">
        <f t="shared" si="21"/>
        <v>○</v>
      </c>
      <c r="Q156" s="41">
        <f t="shared" si="19"/>
        <v>0</v>
      </c>
      <c r="R156" s="50"/>
    </row>
    <row r="157" spans="1:18" x14ac:dyDescent="0.4">
      <c r="A157" s="50">
        <v>147</v>
      </c>
      <c r="B157" s="50"/>
      <c r="C157" s="51"/>
      <c r="D157" s="52"/>
      <c r="E157" s="53">
        <f>IF(D157="",0,(IF(D157=0,0,(IF(D157&lt;5,様式２添付【９月一括】１総括表!$C$8,(IF(D157&lt;15,様式２添付【９月一括】１総括表!$C$9,様式２添付【９月一括】１総括表!$C$10)))))))</f>
        <v>0</v>
      </c>
      <c r="F157" s="54"/>
      <c r="G157" s="54"/>
      <c r="H157" s="53">
        <f t="shared" si="16"/>
        <v>0</v>
      </c>
      <c r="I157" s="54"/>
      <c r="J157" s="54"/>
      <c r="K157" s="53">
        <f t="shared" si="17"/>
        <v>0</v>
      </c>
      <c r="L157" s="54"/>
      <c r="M157" s="54"/>
      <c r="N157" s="53">
        <f t="shared" si="18"/>
        <v>0</v>
      </c>
      <c r="O157" s="53">
        <f t="shared" si="20"/>
        <v>0</v>
      </c>
      <c r="P157" s="55" t="str">
        <f t="shared" si="21"/>
        <v>○</v>
      </c>
      <c r="Q157" s="41">
        <f t="shared" si="19"/>
        <v>0</v>
      </c>
      <c r="R157" s="50"/>
    </row>
    <row r="158" spans="1:18" x14ac:dyDescent="0.4">
      <c r="A158" s="50">
        <v>148</v>
      </c>
      <c r="B158" s="50"/>
      <c r="C158" s="51"/>
      <c r="D158" s="52"/>
      <c r="E158" s="53">
        <f>IF(D158="",0,(IF(D158=0,0,(IF(D158&lt;5,様式２添付【９月一括】１総括表!$C$8,(IF(D158&lt;15,様式２添付【９月一括】１総括表!$C$9,様式２添付【９月一括】１総括表!$C$10)))))))</f>
        <v>0</v>
      </c>
      <c r="F158" s="54"/>
      <c r="G158" s="54"/>
      <c r="H158" s="53">
        <f t="shared" si="16"/>
        <v>0</v>
      </c>
      <c r="I158" s="54"/>
      <c r="J158" s="54"/>
      <c r="K158" s="53">
        <f t="shared" si="17"/>
        <v>0</v>
      </c>
      <c r="L158" s="54"/>
      <c r="M158" s="54"/>
      <c r="N158" s="53">
        <f t="shared" si="18"/>
        <v>0</v>
      </c>
      <c r="O158" s="53">
        <f t="shared" si="20"/>
        <v>0</v>
      </c>
      <c r="P158" s="55" t="str">
        <f t="shared" si="21"/>
        <v>○</v>
      </c>
      <c r="Q158" s="41">
        <f t="shared" si="19"/>
        <v>0</v>
      </c>
      <c r="R158" s="50"/>
    </row>
    <row r="159" spans="1:18" x14ac:dyDescent="0.4">
      <c r="A159" s="50">
        <v>149</v>
      </c>
      <c r="B159" s="50"/>
      <c r="C159" s="51"/>
      <c r="D159" s="52"/>
      <c r="E159" s="53">
        <f>IF(D159="",0,(IF(D159=0,0,(IF(D159&lt;5,様式２添付【９月一括】１総括表!$C$8,(IF(D159&lt;15,様式２添付【９月一括】１総括表!$C$9,様式２添付【９月一括】１総括表!$C$10)))))))</f>
        <v>0</v>
      </c>
      <c r="F159" s="54"/>
      <c r="G159" s="54"/>
      <c r="H159" s="53">
        <f t="shared" si="16"/>
        <v>0</v>
      </c>
      <c r="I159" s="54"/>
      <c r="J159" s="54"/>
      <c r="K159" s="53">
        <f t="shared" si="17"/>
        <v>0</v>
      </c>
      <c r="L159" s="54"/>
      <c r="M159" s="54"/>
      <c r="N159" s="53">
        <f t="shared" si="18"/>
        <v>0</v>
      </c>
      <c r="O159" s="53">
        <f t="shared" si="20"/>
        <v>0</v>
      </c>
      <c r="P159" s="55" t="str">
        <f t="shared" si="21"/>
        <v>○</v>
      </c>
      <c r="Q159" s="41">
        <f t="shared" si="19"/>
        <v>0</v>
      </c>
      <c r="R159" s="50"/>
    </row>
    <row r="160" spans="1:18" ht="19.5" thickBot="1" x14ac:dyDescent="0.45">
      <c r="A160" s="56">
        <v>150</v>
      </c>
      <c r="B160" s="56"/>
      <c r="C160" s="57"/>
      <c r="D160" s="58"/>
      <c r="E160" s="59">
        <f>IF(D160="",0,(IF(D160=0,0,(IF(D160&lt;5,様式２添付【９月一括】１総括表!$C$8,(IF(D160&lt;15,様式２添付【９月一括】１総括表!$C$9,様式２添付【９月一括】１総括表!$C$10)))))))</f>
        <v>0</v>
      </c>
      <c r="F160" s="60"/>
      <c r="G160" s="60"/>
      <c r="H160" s="59">
        <f t="shared" si="16"/>
        <v>0</v>
      </c>
      <c r="I160" s="60"/>
      <c r="J160" s="60"/>
      <c r="K160" s="59">
        <f t="shared" si="17"/>
        <v>0</v>
      </c>
      <c r="L160" s="60"/>
      <c r="M160" s="60"/>
      <c r="N160" s="59">
        <f t="shared" si="18"/>
        <v>0</v>
      </c>
      <c r="O160" s="59">
        <f t="shared" si="20"/>
        <v>0</v>
      </c>
      <c r="P160" s="61" t="str">
        <f t="shared" si="21"/>
        <v>○</v>
      </c>
      <c r="Q160" s="59">
        <f t="shared" si="19"/>
        <v>0</v>
      </c>
      <c r="R160" s="56"/>
    </row>
    <row r="161" spans="1:18" x14ac:dyDescent="0.4">
      <c r="A161" s="44">
        <v>151</v>
      </c>
      <c r="B161" s="44"/>
      <c r="C161" s="45"/>
      <c r="D161" s="46"/>
      <c r="E161" s="47">
        <f>IF(D161="",0,(IF(D161=0,0,(IF(D161&lt;5,様式２添付【９月一括】１総括表!$C$8,(IF(D161&lt;15,様式２添付【９月一括】１総括表!$C$9,様式２添付【９月一括】１総括表!$C$10)))))))</f>
        <v>0</v>
      </c>
      <c r="F161" s="48"/>
      <c r="G161" s="48"/>
      <c r="H161" s="47">
        <f t="shared" si="16"/>
        <v>0</v>
      </c>
      <c r="I161" s="48"/>
      <c r="J161" s="48"/>
      <c r="K161" s="47">
        <f t="shared" si="17"/>
        <v>0</v>
      </c>
      <c r="L161" s="48"/>
      <c r="M161" s="48"/>
      <c r="N161" s="47">
        <f t="shared" si="18"/>
        <v>0</v>
      </c>
      <c r="O161" s="47">
        <f t="shared" si="20"/>
        <v>0</v>
      </c>
      <c r="P161" s="49" t="str">
        <f t="shared" si="21"/>
        <v>○</v>
      </c>
      <c r="Q161" s="67">
        <f t="shared" si="19"/>
        <v>0</v>
      </c>
      <c r="R161" s="44"/>
    </row>
    <row r="162" spans="1:18" x14ac:dyDescent="0.4">
      <c r="A162" s="50">
        <v>152</v>
      </c>
      <c r="B162" s="50"/>
      <c r="C162" s="51"/>
      <c r="D162" s="52"/>
      <c r="E162" s="53">
        <f>IF(D162="",0,(IF(D162=0,0,(IF(D162&lt;5,様式２添付【９月一括】１総括表!$C$8,(IF(D162&lt;15,様式２添付【９月一括】１総括表!$C$9,様式２添付【９月一括】１総括表!$C$10)))))))</f>
        <v>0</v>
      </c>
      <c r="F162" s="54"/>
      <c r="G162" s="54"/>
      <c r="H162" s="53">
        <f t="shared" si="16"/>
        <v>0</v>
      </c>
      <c r="I162" s="54"/>
      <c r="J162" s="54"/>
      <c r="K162" s="53">
        <f t="shared" si="17"/>
        <v>0</v>
      </c>
      <c r="L162" s="54"/>
      <c r="M162" s="54"/>
      <c r="N162" s="53">
        <f t="shared" si="18"/>
        <v>0</v>
      </c>
      <c r="O162" s="53">
        <f t="shared" si="20"/>
        <v>0</v>
      </c>
      <c r="P162" s="55" t="str">
        <f t="shared" si="21"/>
        <v>○</v>
      </c>
      <c r="Q162" s="41">
        <f t="shared" si="19"/>
        <v>0</v>
      </c>
      <c r="R162" s="50"/>
    </row>
    <row r="163" spans="1:18" x14ac:dyDescent="0.4">
      <c r="A163" s="50">
        <v>153</v>
      </c>
      <c r="B163" s="50"/>
      <c r="C163" s="51"/>
      <c r="D163" s="52"/>
      <c r="E163" s="53">
        <f>IF(D163="",0,(IF(D163=0,0,(IF(D163&lt;5,様式２添付【９月一括】１総括表!$C$8,(IF(D163&lt;15,様式２添付【９月一括】１総括表!$C$9,様式２添付【９月一括】１総括表!$C$10)))))))</f>
        <v>0</v>
      </c>
      <c r="F163" s="54"/>
      <c r="G163" s="54"/>
      <c r="H163" s="53">
        <f t="shared" si="16"/>
        <v>0</v>
      </c>
      <c r="I163" s="54"/>
      <c r="J163" s="54"/>
      <c r="K163" s="53">
        <f t="shared" si="17"/>
        <v>0</v>
      </c>
      <c r="L163" s="54"/>
      <c r="M163" s="54"/>
      <c r="N163" s="53">
        <f t="shared" si="18"/>
        <v>0</v>
      </c>
      <c r="O163" s="53">
        <f t="shared" si="20"/>
        <v>0</v>
      </c>
      <c r="P163" s="55" t="str">
        <f t="shared" si="21"/>
        <v>○</v>
      </c>
      <c r="Q163" s="41">
        <f t="shared" si="19"/>
        <v>0</v>
      </c>
      <c r="R163" s="50"/>
    </row>
    <row r="164" spans="1:18" x14ac:dyDescent="0.4">
      <c r="A164" s="50">
        <v>154</v>
      </c>
      <c r="B164" s="50"/>
      <c r="C164" s="51"/>
      <c r="D164" s="52"/>
      <c r="E164" s="53">
        <f>IF(D164="",0,(IF(D164=0,0,(IF(D164&lt;5,様式２添付【９月一括】１総括表!$C$8,(IF(D164&lt;15,様式２添付【９月一括】１総括表!$C$9,様式２添付【９月一括】１総括表!$C$10)))))))</f>
        <v>0</v>
      </c>
      <c r="F164" s="54"/>
      <c r="G164" s="54"/>
      <c r="H164" s="53">
        <f t="shared" si="16"/>
        <v>0</v>
      </c>
      <c r="I164" s="54"/>
      <c r="J164" s="54"/>
      <c r="K164" s="53">
        <f t="shared" si="17"/>
        <v>0</v>
      </c>
      <c r="L164" s="54"/>
      <c r="M164" s="54"/>
      <c r="N164" s="53">
        <f t="shared" si="18"/>
        <v>0</v>
      </c>
      <c r="O164" s="53">
        <f t="shared" si="20"/>
        <v>0</v>
      </c>
      <c r="P164" s="55" t="str">
        <f t="shared" si="21"/>
        <v>○</v>
      </c>
      <c r="Q164" s="41">
        <f t="shared" si="19"/>
        <v>0</v>
      </c>
      <c r="R164" s="50"/>
    </row>
    <row r="165" spans="1:18" x14ac:dyDescent="0.4">
      <c r="A165" s="50">
        <v>155</v>
      </c>
      <c r="B165" s="50"/>
      <c r="C165" s="51"/>
      <c r="D165" s="52"/>
      <c r="E165" s="53">
        <f>IF(D165="",0,(IF(D165=0,0,(IF(D165&lt;5,様式２添付【９月一括】１総括表!$C$8,(IF(D165&lt;15,様式２添付【９月一括】１総括表!$C$9,様式２添付【９月一括】１総括表!$C$10)))))))</f>
        <v>0</v>
      </c>
      <c r="F165" s="54"/>
      <c r="G165" s="54"/>
      <c r="H165" s="53">
        <f t="shared" si="16"/>
        <v>0</v>
      </c>
      <c r="I165" s="54"/>
      <c r="J165" s="54"/>
      <c r="K165" s="53">
        <f t="shared" si="17"/>
        <v>0</v>
      </c>
      <c r="L165" s="54"/>
      <c r="M165" s="54"/>
      <c r="N165" s="53">
        <f t="shared" si="18"/>
        <v>0</v>
      </c>
      <c r="O165" s="53">
        <f t="shared" si="20"/>
        <v>0</v>
      </c>
      <c r="P165" s="55" t="str">
        <f t="shared" si="21"/>
        <v>○</v>
      </c>
      <c r="Q165" s="41">
        <f t="shared" si="19"/>
        <v>0</v>
      </c>
      <c r="R165" s="50"/>
    </row>
    <row r="166" spans="1:18" x14ac:dyDescent="0.4">
      <c r="A166" s="50">
        <v>156</v>
      </c>
      <c r="B166" s="50"/>
      <c r="C166" s="51"/>
      <c r="D166" s="52"/>
      <c r="E166" s="53">
        <f>IF(D166="",0,(IF(D166=0,0,(IF(D166&lt;5,様式２添付【９月一括】１総括表!$C$8,(IF(D166&lt;15,様式２添付【９月一括】１総括表!$C$9,様式２添付【９月一括】１総括表!$C$10)))))))</f>
        <v>0</v>
      </c>
      <c r="F166" s="54"/>
      <c r="G166" s="54"/>
      <c r="H166" s="53">
        <f t="shared" si="16"/>
        <v>0</v>
      </c>
      <c r="I166" s="54"/>
      <c r="J166" s="54"/>
      <c r="K166" s="53">
        <f t="shared" si="17"/>
        <v>0</v>
      </c>
      <c r="L166" s="54"/>
      <c r="M166" s="54"/>
      <c r="N166" s="53">
        <f t="shared" si="18"/>
        <v>0</v>
      </c>
      <c r="O166" s="53">
        <f t="shared" si="20"/>
        <v>0</v>
      </c>
      <c r="P166" s="55" t="str">
        <f t="shared" si="21"/>
        <v>○</v>
      </c>
      <c r="Q166" s="41">
        <f t="shared" si="19"/>
        <v>0</v>
      </c>
      <c r="R166" s="50"/>
    </row>
    <row r="167" spans="1:18" x14ac:dyDescent="0.4">
      <c r="A167" s="50">
        <v>157</v>
      </c>
      <c r="B167" s="50"/>
      <c r="C167" s="51"/>
      <c r="D167" s="52"/>
      <c r="E167" s="53">
        <f>IF(D167="",0,(IF(D167=0,0,(IF(D167&lt;5,様式２添付【９月一括】１総括表!$C$8,(IF(D167&lt;15,様式２添付【９月一括】１総括表!$C$9,様式２添付【９月一括】１総括表!$C$10)))))))</f>
        <v>0</v>
      </c>
      <c r="F167" s="54"/>
      <c r="G167" s="54"/>
      <c r="H167" s="53">
        <f t="shared" si="16"/>
        <v>0</v>
      </c>
      <c r="I167" s="54"/>
      <c r="J167" s="54"/>
      <c r="K167" s="53">
        <f t="shared" si="17"/>
        <v>0</v>
      </c>
      <c r="L167" s="54"/>
      <c r="M167" s="54"/>
      <c r="N167" s="53">
        <f t="shared" si="18"/>
        <v>0</v>
      </c>
      <c r="O167" s="53">
        <f t="shared" si="20"/>
        <v>0</v>
      </c>
      <c r="P167" s="55" t="str">
        <f t="shared" si="21"/>
        <v>○</v>
      </c>
      <c r="Q167" s="41">
        <f t="shared" si="19"/>
        <v>0</v>
      </c>
      <c r="R167" s="50"/>
    </row>
    <row r="168" spans="1:18" x14ac:dyDescent="0.4">
      <c r="A168" s="50">
        <v>158</v>
      </c>
      <c r="B168" s="50"/>
      <c r="C168" s="51"/>
      <c r="D168" s="52"/>
      <c r="E168" s="53">
        <f>IF(D168="",0,(IF(D168=0,0,(IF(D168&lt;5,様式２添付【９月一括】１総括表!$C$8,(IF(D168&lt;15,様式２添付【９月一括】１総括表!$C$9,様式２添付【９月一括】１総括表!$C$10)))))))</f>
        <v>0</v>
      </c>
      <c r="F168" s="54"/>
      <c r="G168" s="54"/>
      <c r="H168" s="53">
        <f t="shared" si="16"/>
        <v>0</v>
      </c>
      <c r="I168" s="54"/>
      <c r="J168" s="54"/>
      <c r="K168" s="53">
        <f t="shared" si="17"/>
        <v>0</v>
      </c>
      <c r="L168" s="54"/>
      <c r="M168" s="54"/>
      <c r="N168" s="53">
        <f t="shared" si="18"/>
        <v>0</v>
      </c>
      <c r="O168" s="53">
        <f t="shared" si="20"/>
        <v>0</v>
      </c>
      <c r="P168" s="55" t="str">
        <f t="shared" si="21"/>
        <v>○</v>
      </c>
      <c r="Q168" s="41">
        <f t="shared" si="19"/>
        <v>0</v>
      </c>
      <c r="R168" s="50"/>
    </row>
    <row r="169" spans="1:18" x14ac:dyDescent="0.4">
      <c r="A169" s="50">
        <v>159</v>
      </c>
      <c r="B169" s="50"/>
      <c r="C169" s="51"/>
      <c r="D169" s="52"/>
      <c r="E169" s="53">
        <f>IF(D169="",0,(IF(D169=0,0,(IF(D169&lt;5,様式２添付【９月一括】１総括表!$C$8,(IF(D169&lt;15,様式２添付【９月一括】１総括表!$C$9,様式２添付【９月一括】１総括表!$C$10)))))))</f>
        <v>0</v>
      </c>
      <c r="F169" s="54"/>
      <c r="G169" s="54"/>
      <c r="H169" s="53">
        <f t="shared" si="16"/>
        <v>0</v>
      </c>
      <c r="I169" s="54"/>
      <c r="J169" s="54"/>
      <c r="K169" s="53">
        <f t="shared" si="17"/>
        <v>0</v>
      </c>
      <c r="L169" s="54"/>
      <c r="M169" s="54"/>
      <c r="N169" s="53">
        <f t="shared" si="18"/>
        <v>0</v>
      </c>
      <c r="O169" s="53">
        <f t="shared" si="20"/>
        <v>0</v>
      </c>
      <c r="P169" s="55" t="str">
        <f t="shared" si="21"/>
        <v>○</v>
      </c>
      <c r="Q169" s="41">
        <f t="shared" si="19"/>
        <v>0</v>
      </c>
      <c r="R169" s="50"/>
    </row>
    <row r="170" spans="1:18" ht="19.5" thickBot="1" x14ac:dyDescent="0.45">
      <c r="A170" s="56">
        <v>160</v>
      </c>
      <c r="B170" s="56"/>
      <c r="C170" s="57"/>
      <c r="D170" s="58"/>
      <c r="E170" s="59">
        <f>IF(D170="",0,(IF(D170=0,0,(IF(D170&lt;5,様式２添付【９月一括】１総括表!$C$8,(IF(D170&lt;15,様式２添付【９月一括】１総括表!$C$9,様式２添付【９月一括】１総括表!$C$10)))))))</f>
        <v>0</v>
      </c>
      <c r="F170" s="60"/>
      <c r="G170" s="60"/>
      <c r="H170" s="59">
        <f t="shared" si="16"/>
        <v>0</v>
      </c>
      <c r="I170" s="60"/>
      <c r="J170" s="60"/>
      <c r="K170" s="59">
        <f t="shared" si="17"/>
        <v>0</v>
      </c>
      <c r="L170" s="60"/>
      <c r="M170" s="60"/>
      <c r="N170" s="59">
        <f t="shared" si="18"/>
        <v>0</v>
      </c>
      <c r="O170" s="59">
        <f t="shared" si="20"/>
        <v>0</v>
      </c>
      <c r="P170" s="61" t="str">
        <f t="shared" si="21"/>
        <v>○</v>
      </c>
      <c r="Q170" s="59">
        <f t="shared" si="19"/>
        <v>0</v>
      </c>
      <c r="R170" s="56"/>
    </row>
    <row r="171" spans="1:18" x14ac:dyDescent="0.4">
      <c r="A171" s="44">
        <v>161</v>
      </c>
      <c r="B171" s="44"/>
      <c r="C171" s="45"/>
      <c r="D171" s="46"/>
      <c r="E171" s="47">
        <f>IF(D171="",0,(IF(D171=0,0,(IF(D171&lt;5,様式２添付【９月一括】１総括表!$C$8,(IF(D171&lt;15,様式２添付【９月一括】１総括表!$C$9,様式２添付【９月一括】１総括表!$C$10)))))))</f>
        <v>0</v>
      </c>
      <c r="F171" s="48"/>
      <c r="G171" s="48"/>
      <c r="H171" s="47">
        <f t="shared" si="16"/>
        <v>0</v>
      </c>
      <c r="I171" s="48"/>
      <c r="J171" s="48"/>
      <c r="K171" s="47">
        <f t="shared" si="17"/>
        <v>0</v>
      </c>
      <c r="L171" s="48"/>
      <c r="M171" s="48"/>
      <c r="N171" s="47">
        <f t="shared" si="18"/>
        <v>0</v>
      </c>
      <c r="O171" s="47">
        <f t="shared" si="20"/>
        <v>0</v>
      </c>
      <c r="P171" s="49" t="str">
        <f t="shared" si="21"/>
        <v>○</v>
      </c>
      <c r="Q171" s="67">
        <f t="shared" si="19"/>
        <v>0</v>
      </c>
      <c r="R171" s="44"/>
    </row>
    <row r="172" spans="1:18" x14ac:dyDescent="0.4">
      <c r="A172" s="50">
        <v>162</v>
      </c>
      <c r="B172" s="50"/>
      <c r="C172" s="51"/>
      <c r="D172" s="52"/>
      <c r="E172" s="53">
        <f>IF(D172="",0,(IF(D172=0,0,(IF(D172&lt;5,様式２添付【９月一括】１総括表!$C$8,(IF(D172&lt;15,様式２添付【９月一括】１総括表!$C$9,様式２添付【９月一括】１総括表!$C$10)))))))</f>
        <v>0</v>
      </c>
      <c r="F172" s="54"/>
      <c r="G172" s="54"/>
      <c r="H172" s="53">
        <f t="shared" si="16"/>
        <v>0</v>
      </c>
      <c r="I172" s="54"/>
      <c r="J172" s="54"/>
      <c r="K172" s="53">
        <f t="shared" si="17"/>
        <v>0</v>
      </c>
      <c r="L172" s="54"/>
      <c r="M172" s="54"/>
      <c r="N172" s="53">
        <f t="shared" si="18"/>
        <v>0</v>
      </c>
      <c r="O172" s="53">
        <f t="shared" si="20"/>
        <v>0</v>
      </c>
      <c r="P172" s="55" t="str">
        <f t="shared" si="21"/>
        <v>○</v>
      </c>
      <c r="Q172" s="41">
        <f t="shared" si="19"/>
        <v>0</v>
      </c>
      <c r="R172" s="50"/>
    </row>
    <row r="173" spans="1:18" x14ac:dyDescent="0.4">
      <c r="A173" s="50">
        <v>163</v>
      </c>
      <c r="B173" s="50"/>
      <c r="C173" s="51"/>
      <c r="D173" s="52"/>
      <c r="E173" s="53">
        <f>IF(D173="",0,(IF(D173=0,0,(IF(D173&lt;5,様式２添付【９月一括】１総括表!$C$8,(IF(D173&lt;15,様式２添付【９月一括】１総括表!$C$9,様式２添付【９月一括】１総括表!$C$10)))))))</f>
        <v>0</v>
      </c>
      <c r="F173" s="54"/>
      <c r="G173" s="54"/>
      <c r="H173" s="53">
        <f t="shared" si="16"/>
        <v>0</v>
      </c>
      <c r="I173" s="54"/>
      <c r="J173" s="54"/>
      <c r="K173" s="53">
        <f t="shared" si="17"/>
        <v>0</v>
      </c>
      <c r="L173" s="54"/>
      <c r="M173" s="54"/>
      <c r="N173" s="53">
        <f t="shared" si="18"/>
        <v>0</v>
      </c>
      <c r="O173" s="53">
        <f t="shared" si="20"/>
        <v>0</v>
      </c>
      <c r="P173" s="55" t="str">
        <f t="shared" si="21"/>
        <v>○</v>
      </c>
      <c r="Q173" s="41">
        <f t="shared" si="19"/>
        <v>0</v>
      </c>
      <c r="R173" s="50"/>
    </row>
    <row r="174" spans="1:18" x14ac:dyDescent="0.4">
      <c r="A174" s="50">
        <v>164</v>
      </c>
      <c r="B174" s="50"/>
      <c r="C174" s="51"/>
      <c r="D174" s="52"/>
      <c r="E174" s="53">
        <f>IF(D174="",0,(IF(D174=0,0,(IF(D174&lt;5,様式２添付【９月一括】１総括表!$C$8,(IF(D174&lt;15,様式２添付【９月一括】１総括表!$C$9,様式２添付【９月一括】１総括表!$C$10)))))))</f>
        <v>0</v>
      </c>
      <c r="F174" s="54"/>
      <c r="G174" s="54"/>
      <c r="H174" s="53">
        <f t="shared" si="16"/>
        <v>0</v>
      </c>
      <c r="I174" s="54"/>
      <c r="J174" s="54"/>
      <c r="K174" s="53">
        <f t="shared" si="17"/>
        <v>0</v>
      </c>
      <c r="L174" s="54"/>
      <c r="M174" s="54"/>
      <c r="N174" s="53">
        <f t="shared" si="18"/>
        <v>0</v>
      </c>
      <c r="O174" s="53">
        <f t="shared" si="20"/>
        <v>0</v>
      </c>
      <c r="P174" s="55" t="str">
        <f t="shared" si="21"/>
        <v>○</v>
      </c>
      <c r="Q174" s="41">
        <f t="shared" si="19"/>
        <v>0</v>
      </c>
      <c r="R174" s="50"/>
    </row>
    <row r="175" spans="1:18" x14ac:dyDescent="0.4">
      <c r="A175" s="50">
        <v>165</v>
      </c>
      <c r="B175" s="50"/>
      <c r="C175" s="51"/>
      <c r="D175" s="52"/>
      <c r="E175" s="53">
        <f>IF(D175="",0,(IF(D175=0,0,(IF(D175&lt;5,様式２添付【９月一括】１総括表!$C$8,(IF(D175&lt;15,様式２添付【９月一括】１総括表!$C$9,様式２添付【９月一括】１総括表!$C$10)))))))</f>
        <v>0</v>
      </c>
      <c r="F175" s="54"/>
      <c r="G175" s="54"/>
      <c r="H175" s="53">
        <f t="shared" si="16"/>
        <v>0</v>
      </c>
      <c r="I175" s="54"/>
      <c r="J175" s="54"/>
      <c r="K175" s="53">
        <f t="shared" si="17"/>
        <v>0</v>
      </c>
      <c r="L175" s="54"/>
      <c r="M175" s="54"/>
      <c r="N175" s="53">
        <f t="shared" si="18"/>
        <v>0</v>
      </c>
      <c r="O175" s="53">
        <f t="shared" si="20"/>
        <v>0</v>
      </c>
      <c r="P175" s="55" t="str">
        <f t="shared" si="21"/>
        <v>○</v>
      </c>
      <c r="Q175" s="41">
        <f t="shared" si="19"/>
        <v>0</v>
      </c>
      <c r="R175" s="50"/>
    </row>
    <row r="176" spans="1:18" x14ac:dyDescent="0.4">
      <c r="A176" s="50">
        <v>166</v>
      </c>
      <c r="B176" s="50"/>
      <c r="C176" s="51"/>
      <c r="D176" s="52"/>
      <c r="E176" s="53">
        <f>IF(D176="",0,(IF(D176=0,0,(IF(D176&lt;5,様式２添付【９月一括】１総括表!$C$8,(IF(D176&lt;15,様式２添付【９月一括】１総括表!$C$9,様式２添付【９月一括】１総括表!$C$10)))))))</f>
        <v>0</v>
      </c>
      <c r="F176" s="54"/>
      <c r="G176" s="54"/>
      <c r="H176" s="53">
        <f t="shared" si="16"/>
        <v>0</v>
      </c>
      <c r="I176" s="54"/>
      <c r="J176" s="54"/>
      <c r="K176" s="53">
        <f t="shared" si="17"/>
        <v>0</v>
      </c>
      <c r="L176" s="54"/>
      <c r="M176" s="54"/>
      <c r="N176" s="53">
        <f t="shared" si="18"/>
        <v>0</v>
      </c>
      <c r="O176" s="53">
        <f t="shared" si="20"/>
        <v>0</v>
      </c>
      <c r="P176" s="55" t="str">
        <f t="shared" si="21"/>
        <v>○</v>
      </c>
      <c r="Q176" s="41">
        <f t="shared" si="19"/>
        <v>0</v>
      </c>
      <c r="R176" s="50"/>
    </row>
    <row r="177" spans="1:18" x14ac:dyDescent="0.4">
      <c r="A177" s="50">
        <v>167</v>
      </c>
      <c r="B177" s="50"/>
      <c r="C177" s="51"/>
      <c r="D177" s="52"/>
      <c r="E177" s="53">
        <f>IF(D177="",0,(IF(D177=0,0,(IF(D177&lt;5,様式２添付【９月一括】１総括表!$C$8,(IF(D177&lt;15,様式２添付【９月一括】１総括表!$C$9,様式２添付【９月一括】１総括表!$C$10)))))))</f>
        <v>0</v>
      </c>
      <c r="F177" s="54"/>
      <c r="G177" s="54"/>
      <c r="H177" s="53">
        <f t="shared" si="16"/>
        <v>0</v>
      </c>
      <c r="I177" s="54"/>
      <c r="J177" s="54"/>
      <c r="K177" s="53">
        <f t="shared" si="17"/>
        <v>0</v>
      </c>
      <c r="L177" s="54"/>
      <c r="M177" s="54"/>
      <c r="N177" s="53">
        <f t="shared" si="18"/>
        <v>0</v>
      </c>
      <c r="O177" s="53">
        <f t="shared" si="20"/>
        <v>0</v>
      </c>
      <c r="P177" s="55" t="str">
        <f t="shared" si="21"/>
        <v>○</v>
      </c>
      <c r="Q177" s="41">
        <f t="shared" si="19"/>
        <v>0</v>
      </c>
      <c r="R177" s="50"/>
    </row>
    <row r="178" spans="1:18" x14ac:dyDescent="0.4">
      <c r="A178" s="50">
        <v>168</v>
      </c>
      <c r="B178" s="50"/>
      <c r="C178" s="51"/>
      <c r="D178" s="52"/>
      <c r="E178" s="53">
        <f>IF(D178="",0,(IF(D178=0,0,(IF(D178&lt;5,様式２添付【９月一括】１総括表!$C$8,(IF(D178&lt;15,様式２添付【９月一括】１総括表!$C$9,様式２添付【９月一括】１総括表!$C$10)))))))</f>
        <v>0</v>
      </c>
      <c r="F178" s="54"/>
      <c r="G178" s="54"/>
      <c r="H178" s="53">
        <f t="shared" si="16"/>
        <v>0</v>
      </c>
      <c r="I178" s="54"/>
      <c r="J178" s="54"/>
      <c r="K178" s="53">
        <f t="shared" si="17"/>
        <v>0</v>
      </c>
      <c r="L178" s="54"/>
      <c r="M178" s="54"/>
      <c r="N178" s="53">
        <f t="shared" si="18"/>
        <v>0</v>
      </c>
      <c r="O178" s="53">
        <f t="shared" si="20"/>
        <v>0</v>
      </c>
      <c r="P178" s="55" t="str">
        <f t="shared" si="21"/>
        <v>○</v>
      </c>
      <c r="Q178" s="41">
        <f t="shared" si="19"/>
        <v>0</v>
      </c>
      <c r="R178" s="50"/>
    </row>
    <row r="179" spans="1:18" x14ac:dyDescent="0.4">
      <c r="A179" s="50">
        <v>169</v>
      </c>
      <c r="B179" s="50"/>
      <c r="C179" s="51"/>
      <c r="D179" s="52"/>
      <c r="E179" s="53">
        <f>IF(D179="",0,(IF(D179=0,0,(IF(D179&lt;5,様式２添付【９月一括】１総括表!$C$8,(IF(D179&lt;15,様式２添付【９月一括】１総括表!$C$9,様式２添付【９月一括】１総括表!$C$10)))))))</f>
        <v>0</v>
      </c>
      <c r="F179" s="54"/>
      <c r="G179" s="54"/>
      <c r="H179" s="53">
        <f t="shared" si="16"/>
        <v>0</v>
      </c>
      <c r="I179" s="54"/>
      <c r="J179" s="54"/>
      <c r="K179" s="53">
        <f t="shared" si="17"/>
        <v>0</v>
      </c>
      <c r="L179" s="54"/>
      <c r="M179" s="54"/>
      <c r="N179" s="53">
        <f t="shared" si="18"/>
        <v>0</v>
      </c>
      <c r="O179" s="53">
        <f t="shared" si="20"/>
        <v>0</v>
      </c>
      <c r="P179" s="55" t="str">
        <f t="shared" si="21"/>
        <v>○</v>
      </c>
      <c r="Q179" s="41">
        <f t="shared" si="19"/>
        <v>0</v>
      </c>
      <c r="R179" s="50"/>
    </row>
    <row r="180" spans="1:18" ht="19.5" thickBot="1" x14ac:dyDescent="0.45">
      <c r="A180" s="56">
        <v>170</v>
      </c>
      <c r="B180" s="56"/>
      <c r="C180" s="57"/>
      <c r="D180" s="58"/>
      <c r="E180" s="59">
        <f>IF(D180="",0,(IF(D180=0,0,(IF(D180&lt;5,様式２添付【９月一括】１総括表!$C$8,(IF(D180&lt;15,様式２添付【９月一括】１総括表!$C$9,様式２添付【９月一括】１総括表!$C$10)))))))</f>
        <v>0</v>
      </c>
      <c r="F180" s="60"/>
      <c r="G180" s="60"/>
      <c r="H180" s="59">
        <f t="shared" si="16"/>
        <v>0</v>
      </c>
      <c r="I180" s="60"/>
      <c r="J180" s="60"/>
      <c r="K180" s="59">
        <f t="shared" si="17"/>
        <v>0</v>
      </c>
      <c r="L180" s="60"/>
      <c r="M180" s="60"/>
      <c r="N180" s="59">
        <f t="shared" si="18"/>
        <v>0</v>
      </c>
      <c r="O180" s="59">
        <f t="shared" si="20"/>
        <v>0</v>
      </c>
      <c r="P180" s="61" t="str">
        <f t="shared" si="21"/>
        <v>○</v>
      </c>
      <c r="Q180" s="59">
        <f t="shared" si="19"/>
        <v>0</v>
      </c>
      <c r="R180" s="56"/>
    </row>
    <row r="181" spans="1:18" x14ac:dyDescent="0.4">
      <c r="A181" s="44">
        <v>171</v>
      </c>
      <c r="B181" s="44"/>
      <c r="C181" s="45"/>
      <c r="D181" s="46"/>
      <c r="E181" s="47">
        <f>IF(D181="",0,(IF(D181=0,0,(IF(D181&lt;5,様式２添付【９月一括】１総括表!$C$8,(IF(D181&lt;15,様式２添付【９月一括】１総括表!$C$9,様式２添付【９月一括】１総括表!$C$10)))))))</f>
        <v>0</v>
      </c>
      <c r="F181" s="48"/>
      <c r="G181" s="48"/>
      <c r="H181" s="47">
        <f t="shared" si="16"/>
        <v>0</v>
      </c>
      <c r="I181" s="48"/>
      <c r="J181" s="48"/>
      <c r="K181" s="47">
        <f t="shared" si="17"/>
        <v>0</v>
      </c>
      <c r="L181" s="48"/>
      <c r="M181" s="48"/>
      <c r="N181" s="47">
        <f t="shared" si="18"/>
        <v>0</v>
      </c>
      <c r="O181" s="47">
        <f t="shared" si="20"/>
        <v>0</v>
      </c>
      <c r="P181" s="49" t="str">
        <f t="shared" si="21"/>
        <v>○</v>
      </c>
      <c r="Q181" s="67">
        <f t="shared" si="19"/>
        <v>0</v>
      </c>
      <c r="R181" s="44"/>
    </row>
    <row r="182" spans="1:18" x14ac:dyDescent="0.4">
      <c r="A182" s="50">
        <v>172</v>
      </c>
      <c r="B182" s="50"/>
      <c r="C182" s="51"/>
      <c r="D182" s="52"/>
      <c r="E182" s="53">
        <f>IF(D182="",0,(IF(D182=0,0,(IF(D182&lt;5,様式２添付【９月一括】１総括表!$C$8,(IF(D182&lt;15,様式２添付【９月一括】１総括表!$C$9,様式２添付【９月一括】１総括表!$C$10)))))))</f>
        <v>0</v>
      </c>
      <c r="F182" s="54"/>
      <c r="G182" s="54"/>
      <c r="H182" s="53">
        <f t="shared" si="16"/>
        <v>0</v>
      </c>
      <c r="I182" s="54"/>
      <c r="J182" s="54"/>
      <c r="K182" s="53">
        <f t="shared" si="17"/>
        <v>0</v>
      </c>
      <c r="L182" s="54"/>
      <c r="M182" s="54"/>
      <c r="N182" s="53">
        <f t="shared" si="18"/>
        <v>0</v>
      </c>
      <c r="O182" s="53">
        <f t="shared" si="20"/>
        <v>0</v>
      </c>
      <c r="P182" s="55" t="str">
        <f t="shared" si="21"/>
        <v>○</v>
      </c>
      <c r="Q182" s="41">
        <f t="shared" si="19"/>
        <v>0</v>
      </c>
      <c r="R182" s="50"/>
    </row>
    <row r="183" spans="1:18" x14ac:dyDescent="0.4">
      <c r="A183" s="50">
        <v>173</v>
      </c>
      <c r="B183" s="50"/>
      <c r="C183" s="51"/>
      <c r="D183" s="52"/>
      <c r="E183" s="53">
        <f>IF(D183="",0,(IF(D183=0,0,(IF(D183&lt;5,様式２添付【９月一括】１総括表!$C$8,(IF(D183&lt;15,様式２添付【９月一括】１総括表!$C$9,様式２添付【９月一括】１総括表!$C$10)))))))</f>
        <v>0</v>
      </c>
      <c r="F183" s="54"/>
      <c r="G183" s="54"/>
      <c r="H183" s="53">
        <f t="shared" si="16"/>
        <v>0</v>
      </c>
      <c r="I183" s="54"/>
      <c r="J183" s="54"/>
      <c r="K183" s="53">
        <f t="shared" si="17"/>
        <v>0</v>
      </c>
      <c r="L183" s="54"/>
      <c r="M183" s="54"/>
      <c r="N183" s="53">
        <f t="shared" si="18"/>
        <v>0</v>
      </c>
      <c r="O183" s="53">
        <f t="shared" si="20"/>
        <v>0</v>
      </c>
      <c r="P183" s="55" t="str">
        <f t="shared" si="21"/>
        <v>○</v>
      </c>
      <c r="Q183" s="41">
        <f t="shared" si="19"/>
        <v>0</v>
      </c>
      <c r="R183" s="50"/>
    </row>
    <row r="184" spans="1:18" x14ac:dyDescent="0.4">
      <c r="A184" s="50">
        <v>174</v>
      </c>
      <c r="B184" s="50"/>
      <c r="C184" s="51"/>
      <c r="D184" s="52"/>
      <c r="E184" s="53">
        <f>IF(D184="",0,(IF(D184=0,0,(IF(D184&lt;5,様式２添付【９月一括】１総括表!$C$8,(IF(D184&lt;15,様式２添付【９月一括】１総括表!$C$9,様式２添付【９月一括】１総括表!$C$10)))))))</f>
        <v>0</v>
      </c>
      <c r="F184" s="54"/>
      <c r="G184" s="54"/>
      <c r="H184" s="53">
        <f t="shared" si="16"/>
        <v>0</v>
      </c>
      <c r="I184" s="54"/>
      <c r="J184" s="54"/>
      <c r="K184" s="53">
        <f t="shared" si="17"/>
        <v>0</v>
      </c>
      <c r="L184" s="54"/>
      <c r="M184" s="54"/>
      <c r="N184" s="53">
        <f t="shared" si="18"/>
        <v>0</v>
      </c>
      <c r="O184" s="53">
        <f t="shared" si="20"/>
        <v>0</v>
      </c>
      <c r="P184" s="55" t="str">
        <f t="shared" si="21"/>
        <v>○</v>
      </c>
      <c r="Q184" s="41">
        <f t="shared" si="19"/>
        <v>0</v>
      </c>
      <c r="R184" s="50"/>
    </row>
    <row r="185" spans="1:18" x14ac:dyDescent="0.4">
      <c r="A185" s="50">
        <v>175</v>
      </c>
      <c r="B185" s="50"/>
      <c r="C185" s="51"/>
      <c r="D185" s="52"/>
      <c r="E185" s="53">
        <f>IF(D185="",0,(IF(D185=0,0,(IF(D185&lt;5,様式２添付【９月一括】１総括表!$C$8,(IF(D185&lt;15,様式２添付【９月一括】１総括表!$C$9,様式２添付【９月一括】１総括表!$C$10)))))))</f>
        <v>0</v>
      </c>
      <c r="F185" s="54"/>
      <c r="G185" s="54"/>
      <c r="H185" s="53">
        <f t="shared" si="16"/>
        <v>0</v>
      </c>
      <c r="I185" s="54"/>
      <c r="J185" s="54"/>
      <c r="K185" s="53">
        <f t="shared" si="17"/>
        <v>0</v>
      </c>
      <c r="L185" s="54"/>
      <c r="M185" s="54"/>
      <c r="N185" s="53">
        <f t="shared" si="18"/>
        <v>0</v>
      </c>
      <c r="O185" s="53">
        <f t="shared" si="20"/>
        <v>0</v>
      </c>
      <c r="P185" s="55" t="str">
        <f t="shared" si="21"/>
        <v>○</v>
      </c>
      <c r="Q185" s="41">
        <f t="shared" si="19"/>
        <v>0</v>
      </c>
      <c r="R185" s="50"/>
    </row>
    <row r="186" spans="1:18" x14ac:dyDescent="0.4">
      <c r="A186" s="50">
        <v>176</v>
      </c>
      <c r="B186" s="50"/>
      <c r="C186" s="51"/>
      <c r="D186" s="52"/>
      <c r="E186" s="53">
        <f>IF(D186="",0,(IF(D186=0,0,(IF(D186&lt;5,様式２添付【９月一括】１総括表!$C$8,(IF(D186&lt;15,様式２添付【９月一括】１総括表!$C$9,様式２添付【９月一括】１総括表!$C$10)))))))</f>
        <v>0</v>
      </c>
      <c r="F186" s="54"/>
      <c r="G186" s="54"/>
      <c r="H186" s="53">
        <f t="shared" si="16"/>
        <v>0</v>
      </c>
      <c r="I186" s="54"/>
      <c r="J186" s="54"/>
      <c r="K186" s="53">
        <f t="shared" si="17"/>
        <v>0</v>
      </c>
      <c r="L186" s="54"/>
      <c r="M186" s="54"/>
      <c r="N186" s="53">
        <f t="shared" si="18"/>
        <v>0</v>
      </c>
      <c r="O186" s="53">
        <f t="shared" si="20"/>
        <v>0</v>
      </c>
      <c r="P186" s="55" t="str">
        <f t="shared" si="21"/>
        <v>○</v>
      </c>
      <c r="Q186" s="41">
        <f t="shared" si="19"/>
        <v>0</v>
      </c>
      <c r="R186" s="50"/>
    </row>
    <row r="187" spans="1:18" x14ac:dyDescent="0.4">
      <c r="A187" s="50">
        <v>177</v>
      </c>
      <c r="B187" s="50"/>
      <c r="C187" s="51"/>
      <c r="D187" s="52"/>
      <c r="E187" s="53">
        <f>IF(D187="",0,(IF(D187=0,0,(IF(D187&lt;5,様式２添付【９月一括】１総括表!$C$8,(IF(D187&lt;15,様式２添付【９月一括】１総括表!$C$9,様式２添付【９月一括】１総括表!$C$10)))))))</f>
        <v>0</v>
      </c>
      <c r="F187" s="54"/>
      <c r="G187" s="54"/>
      <c r="H187" s="53">
        <f t="shared" si="16"/>
        <v>0</v>
      </c>
      <c r="I187" s="54"/>
      <c r="J187" s="54"/>
      <c r="K187" s="53">
        <f t="shared" si="17"/>
        <v>0</v>
      </c>
      <c r="L187" s="54"/>
      <c r="M187" s="54"/>
      <c r="N187" s="53">
        <f t="shared" si="18"/>
        <v>0</v>
      </c>
      <c r="O187" s="53">
        <f t="shared" si="20"/>
        <v>0</v>
      </c>
      <c r="P187" s="55" t="str">
        <f t="shared" si="21"/>
        <v>○</v>
      </c>
      <c r="Q187" s="41">
        <f t="shared" si="19"/>
        <v>0</v>
      </c>
      <c r="R187" s="50"/>
    </row>
    <row r="188" spans="1:18" x14ac:dyDescent="0.4">
      <c r="A188" s="50">
        <v>178</v>
      </c>
      <c r="B188" s="50"/>
      <c r="C188" s="51"/>
      <c r="D188" s="52"/>
      <c r="E188" s="53">
        <f>IF(D188="",0,(IF(D188=0,0,(IF(D188&lt;5,様式２添付【９月一括】１総括表!$C$8,(IF(D188&lt;15,様式２添付【９月一括】１総括表!$C$9,様式２添付【９月一括】１総括表!$C$10)))))))</f>
        <v>0</v>
      </c>
      <c r="F188" s="54"/>
      <c r="G188" s="54"/>
      <c r="H188" s="53">
        <f t="shared" si="16"/>
        <v>0</v>
      </c>
      <c r="I188" s="54"/>
      <c r="J188" s="54"/>
      <c r="K188" s="53">
        <f t="shared" si="17"/>
        <v>0</v>
      </c>
      <c r="L188" s="54"/>
      <c r="M188" s="54"/>
      <c r="N188" s="53">
        <f t="shared" si="18"/>
        <v>0</v>
      </c>
      <c r="O188" s="53">
        <f t="shared" si="20"/>
        <v>0</v>
      </c>
      <c r="P188" s="55" t="str">
        <f t="shared" si="21"/>
        <v>○</v>
      </c>
      <c r="Q188" s="41">
        <f t="shared" si="19"/>
        <v>0</v>
      </c>
      <c r="R188" s="50"/>
    </row>
    <row r="189" spans="1:18" x14ac:dyDescent="0.4">
      <c r="A189" s="50">
        <v>179</v>
      </c>
      <c r="B189" s="50"/>
      <c r="C189" s="51"/>
      <c r="D189" s="52"/>
      <c r="E189" s="53">
        <f>IF(D189="",0,(IF(D189=0,0,(IF(D189&lt;5,様式２添付【９月一括】１総括表!$C$8,(IF(D189&lt;15,様式２添付【９月一括】１総括表!$C$9,様式２添付【９月一括】１総括表!$C$10)))))))</f>
        <v>0</v>
      </c>
      <c r="F189" s="54"/>
      <c r="G189" s="54"/>
      <c r="H189" s="53">
        <f t="shared" si="16"/>
        <v>0</v>
      </c>
      <c r="I189" s="54"/>
      <c r="J189" s="54"/>
      <c r="K189" s="53">
        <f t="shared" si="17"/>
        <v>0</v>
      </c>
      <c r="L189" s="54"/>
      <c r="M189" s="54"/>
      <c r="N189" s="53">
        <f t="shared" si="18"/>
        <v>0</v>
      </c>
      <c r="O189" s="53">
        <f t="shared" si="20"/>
        <v>0</v>
      </c>
      <c r="P189" s="55" t="str">
        <f t="shared" si="21"/>
        <v>○</v>
      </c>
      <c r="Q189" s="41">
        <f t="shared" si="19"/>
        <v>0</v>
      </c>
      <c r="R189" s="50"/>
    </row>
    <row r="190" spans="1:18" ht="19.5" thickBot="1" x14ac:dyDescent="0.45">
      <c r="A190" s="56">
        <v>180</v>
      </c>
      <c r="B190" s="56"/>
      <c r="C190" s="57"/>
      <c r="D190" s="58"/>
      <c r="E190" s="59">
        <f>IF(D190="",0,(IF(D190=0,0,(IF(D190&lt;5,様式２添付【９月一括】１総括表!$C$8,(IF(D190&lt;15,様式２添付【９月一括】１総括表!$C$9,様式２添付【９月一括】１総括表!$C$10)))))))</f>
        <v>0</v>
      </c>
      <c r="F190" s="60"/>
      <c r="G190" s="60"/>
      <c r="H190" s="59">
        <f t="shared" si="16"/>
        <v>0</v>
      </c>
      <c r="I190" s="60"/>
      <c r="J190" s="60"/>
      <c r="K190" s="59">
        <f t="shared" si="17"/>
        <v>0</v>
      </c>
      <c r="L190" s="60"/>
      <c r="M190" s="60"/>
      <c r="N190" s="59">
        <f t="shared" si="18"/>
        <v>0</v>
      </c>
      <c r="O190" s="59">
        <f t="shared" si="20"/>
        <v>0</v>
      </c>
      <c r="P190" s="61" t="str">
        <f t="shared" si="21"/>
        <v>○</v>
      </c>
      <c r="Q190" s="59">
        <f t="shared" si="19"/>
        <v>0</v>
      </c>
      <c r="R190" s="56"/>
    </row>
    <row r="191" spans="1:18" x14ac:dyDescent="0.4">
      <c r="A191" s="44">
        <v>181</v>
      </c>
      <c r="B191" s="44"/>
      <c r="C191" s="45"/>
      <c r="D191" s="46"/>
      <c r="E191" s="47">
        <f>IF(D191="",0,(IF(D191=0,0,(IF(D191&lt;5,様式２添付【９月一括】１総括表!$C$8,(IF(D191&lt;15,様式２添付【９月一括】１総括表!$C$9,様式２添付【９月一括】１総括表!$C$10)))))))</f>
        <v>0</v>
      </c>
      <c r="F191" s="48"/>
      <c r="G191" s="48"/>
      <c r="H191" s="47">
        <f t="shared" si="16"/>
        <v>0</v>
      </c>
      <c r="I191" s="48"/>
      <c r="J191" s="48"/>
      <c r="K191" s="47">
        <f t="shared" si="17"/>
        <v>0</v>
      </c>
      <c r="L191" s="48"/>
      <c r="M191" s="48"/>
      <c r="N191" s="47">
        <f t="shared" si="18"/>
        <v>0</v>
      </c>
      <c r="O191" s="47">
        <f t="shared" si="20"/>
        <v>0</v>
      </c>
      <c r="P191" s="49" t="str">
        <f t="shared" si="21"/>
        <v>○</v>
      </c>
      <c r="Q191" s="67">
        <f t="shared" si="19"/>
        <v>0</v>
      </c>
      <c r="R191" s="44"/>
    </row>
    <row r="192" spans="1:18" x14ac:dyDescent="0.4">
      <c r="A192" s="50">
        <v>182</v>
      </c>
      <c r="B192" s="50"/>
      <c r="C192" s="51"/>
      <c r="D192" s="52"/>
      <c r="E192" s="53">
        <f>IF(D192="",0,(IF(D192=0,0,(IF(D192&lt;5,様式２添付【９月一括】１総括表!$C$8,(IF(D192&lt;15,様式２添付【９月一括】１総括表!$C$9,様式２添付【９月一括】１総括表!$C$10)))))))</f>
        <v>0</v>
      </c>
      <c r="F192" s="54"/>
      <c r="G192" s="54"/>
      <c r="H192" s="53">
        <f t="shared" si="16"/>
        <v>0</v>
      </c>
      <c r="I192" s="54"/>
      <c r="J192" s="54"/>
      <c r="K192" s="53">
        <f t="shared" si="17"/>
        <v>0</v>
      </c>
      <c r="L192" s="54"/>
      <c r="M192" s="54"/>
      <c r="N192" s="53">
        <f t="shared" si="18"/>
        <v>0</v>
      </c>
      <c r="O192" s="53">
        <f t="shared" si="20"/>
        <v>0</v>
      </c>
      <c r="P192" s="55" t="str">
        <f t="shared" si="21"/>
        <v>○</v>
      </c>
      <c r="Q192" s="41">
        <f t="shared" si="19"/>
        <v>0</v>
      </c>
      <c r="R192" s="50"/>
    </row>
    <row r="193" spans="1:18" x14ac:dyDescent="0.4">
      <c r="A193" s="50">
        <v>183</v>
      </c>
      <c r="B193" s="50"/>
      <c r="C193" s="51"/>
      <c r="D193" s="52"/>
      <c r="E193" s="53">
        <f>IF(D193="",0,(IF(D193=0,0,(IF(D193&lt;5,様式２添付【９月一括】１総括表!$C$8,(IF(D193&lt;15,様式２添付【９月一括】１総括表!$C$9,様式２添付【９月一括】１総括表!$C$10)))))))</f>
        <v>0</v>
      </c>
      <c r="F193" s="54"/>
      <c r="G193" s="54"/>
      <c r="H193" s="53">
        <f t="shared" si="16"/>
        <v>0</v>
      </c>
      <c r="I193" s="54"/>
      <c r="J193" s="54"/>
      <c r="K193" s="53">
        <f t="shared" si="17"/>
        <v>0</v>
      </c>
      <c r="L193" s="54"/>
      <c r="M193" s="54"/>
      <c r="N193" s="53">
        <f t="shared" si="18"/>
        <v>0</v>
      </c>
      <c r="O193" s="53">
        <f t="shared" si="20"/>
        <v>0</v>
      </c>
      <c r="P193" s="55" t="str">
        <f t="shared" si="21"/>
        <v>○</v>
      </c>
      <c r="Q193" s="41">
        <f t="shared" si="19"/>
        <v>0</v>
      </c>
      <c r="R193" s="50"/>
    </row>
    <row r="194" spans="1:18" x14ac:dyDescent="0.4">
      <c r="A194" s="50">
        <v>184</v>
      </c>
      <c r="B194" s="50"/>
      <c r="C194" s="51"/>
      <c r="D194" s="52"/>
      <c r="E194" s="53">
        <f>IF(D194="",0,(IF(D194=0,0,(IF(D194&lt;5,様式２添付【９月一括】１総括表!$C$8,(IF(D194&lt;15,様式２添付【９月一括】１総括表!$C$9,様式２添付【９月一括】１総括表!$C$10)))))))</f>
        <v>0</v>
      </c>
      <c r="F194" s="54"/>
      <c r="G194" s="54"/>
      <c r="H194" s="53">
        <f t="shared" si="16"/>
        <v>0</v>
      </c>
      <c r="I194" s="54"/>
      <c r="J194" s="54"/>
      <c r="K194" s="53">
        <f t="shared" si="17"/>
        <v>0</v>
      </c>
      <c r="L194" s="54"/>
      <c r="M194" s="54"/>
      <c r="N194" s="53">
        <f t="shared" si="18"/>
        <v>0</v>
      </c>
      <c r="O194" s="53">
        <f t="shared" si="20"/>
        <v>0</v>
      </c>
      <c r="P194" s="55" t="str">
        <f t="shared" si="21"/>
        <v>○</v>
      </c>
      <c r="Q194" s="41">
        <f t="shared" si="19"/>
        <v>0</v>
      </c>
      <c r="R194" s="50"/>
    </row>
    <row r="195" spans="1:18" x14ac:dyDescent="0.4">
      <c r="A195" s="50">
        <v>185</v>
      </c>
      <c r="B195" s="50"/>
      <c r="C195" s="51"/>
      <c r="D195" s="52"/>
      <c r="E195" s="53">
        <f>IF(D195="",0,(IF(D195=0,0,(IF(D195&lt;5,様式２添付【９月一括】１総括表!$C$8,(IF(D195&lt;15,様式２添付【９月一括】１総括表!$C$9,様式２添付【９月一括】１総括表!$C$10)))))))</f>
        <v>0</v>
      </c>
      <c r="F195" s="54"/>
      <c r="G195" s="54"/>
      <c r="H195" s="53">
        <f t="shared" si="16"/>
        <v>0</v>
      </c>
      <c r="I195" s="54"/>
      <c r="J195" s="54"/>
      <c r="K195" s="53">
        <f t="shared" si="17"/>
        <v>0</v>
      </c>
      <c r="L195" s="54"/>
      <c r="M195" s="54"/>
      <c r="N195" s="53">
        <f t="shared" si="18"/>
        <v>0</v>
      </c>
      <c r="O195" s="53">
        <f t="shared" si="20"/>
        <v>0</v>
      </c>
      <c r="P195" s="55" t="str">
        <f t="shared" si="21"/>
        <v>○</v>
      </c>
      <c r="Q195" s="41">
        <f t="shared" si="19"/>
        <v>0</v>
      </c>
      <c r="R195" s="50"/>
    </row>
    <row r="196" spans="1:18" x14ac:dyDescent="0.4">
      <c r="A196" s="50">
        <v>186</v>
      </c>
      <c r="B196" s="50"/>
      <c r="C196" s="51"/>
      <c r="D196" s="52"/>
      <c r="E196" s="53">
        <f>IF(D196="",0,(IF(D196=0,0,(IF(D196&lt;5,様式２添付【９月一括】１総括表!$C$8,(IF(D196&lt;15,様式２添付【９月一括】１総括表!$C$9,様式２添付【９月一括】１総括表!$C$10)))))))</f>
        <v>0</v>
      </c>
      <c r="F196" s="54"/>
      <c r="G196" s="54"/>
      <c r="H196" s="53">
        <f t="shared" si="16"/>
        <v>0</v>
      </c>
      <c r="I196" s="54"/>
      <c r="J196" s="54"/>
      <c r="K196" s="53">
        <f t="shared" si="17"/>
        <v>0</v>
      </c>
      <c r="L196" s="54"/>
      <c r="M196" s="54"/>
      <c r="N196" s="53">
        <f t="shared" si="18"/>
        <v>0</v>
      </c>
      <c r="O196" s="53">
        <f t="shared" si="20"/>
        <v>0</v>
      </c>
      <c r="P196" s="55" t="str">
        <f t="shared" si="21"/>
        <v>○</v>
      </c>
      <c r="Q196" s="41">
        <f t="shared" si="19"/>
        <v>0</v>
      </c>
      <c r="R196" s="50"/>
    </row>
    <row r="197" spans="1:18" x14ac:dyDescent="0.4">
      <c r="A197" s="50">
        <v>187</v>
      </c>
      <c r="B197" s="50"/>
      <c r="C197" s="51"/>
      <c r="D197" s="52"/>
      <c r="E197" s="53">
        <f>IF(D197="",0,(IF(D197=0,0,(IF(D197&lt;5,様式２添付【９月一括】１総括表!$C$8,(IF(D197&lt;15,様式２添付【９月一括】１総括表!$C$9,様式２添付【９月一括】１総括表!$C$10)))))))</f>
        <v>0</v>
      </c>
      <c r="F197" s="54"/>
      <c r="G197" s="54"/>
      <c r="H197" s="53">
        <f t="shared" si="16"/>
        <v>0</v>
      </c>
      <c r="I197" s="54"/>
      <c r="J197" s="54"/>
      <c r="K197" s="53">
        <f t="shared" si="17"/>
        <v>0</v>
      </c>
      <c r="L197" s="54"/>
      <c r="M197" s="54"/>
      <c r="N197" s="53">
        <f t="shared" si="18"/>
        <v>0</v>
      </c>
      <c r="O197" s="53">
        <f t="shared" si="20"/>
        <v>0</v>
      </c>
      <c r="P197" s="55" t="str">
        <f t="shared" si="21"/>
        <v>○</v>
      </c>
      <c r="Q197" s="41">
        <f t="shared" si="19"/>
        <v>0</v>
      </c>
      <c r="R197" s="50"/>
    </row>
    <row r="198" spans="1:18" x14ac:dyDescent="0.4">
      <c r="A198" s="50">
        <v>188</v>
      </c>
      <c r="B198" s="50"/>
      <c r="C198" s="51"/>
      <c r="D198" s="52"/>
      <c r="E198" s="53">
        <f>IF(D198="",0,(IF(D198=0,0,(IF(D198&lt;5,様式２添付【９月一括】１総括表!$C$8,(IF(D198&lt;15,様式２添付【９月一括】１総括表!$C$9,様式２添付【９月一括】１総括表!$C$10)))))))</f>
        <v>0</v>
      </c>
      <c r="F198" s="54"/>
      <c r="G198" s="54"/>
      <c r="H198" s="53">
        <f t="shared" si="16"/>
        <v>0</v>
      </c>
      <c r="I198" s="54"/>
      <c r="J198" s="54"/>
      <c r="K198" s="53">
        <f t="shared" si="17"/>
        <v>0</v>
      </c>
      <c r="L198" s="54"/>
      <c r="M198" s="54"/>
      <c r="N198" s="53">
        <f t="shared" si="18"/>
        <v>0</v>
      </c>
      <c r="O198" s="53">
        <f t="shared" si="20"/>
        <v>0</v>
      </c>
      <c r="P198" s="55" t="str">
        <f t="shared" si="21"/>
        <v>○</v>
      </c>
      <c r="Q198" s="41">
        <f t="shared" si="19"/>
        <v>0</v>
      </c>
      <c r="R198" s="50"/>
    </row>
    <row r="199" spans="1:18" x14ac:dyDescent="0.4">
      <c r="A199" s="50">
        <v>189</v>
      </c>
      <c r="B199" s="50"/>
      <c r="C199" s="51"/>
      <c r="D199" s="52"/>
      <c r="E199" s="53">
        <f>IF(D199="",0,(IF(D199=0,0,(IF(D199&lt;5,様式２添付【９月一括】１総括表!$C$8,(IF(D199&lt;15,様式２添付【９月一括】１総括表!$C$9,様式２添付【９月一括】１総括表!$C$10)))))))</f>
        <v>0</v>
      </c>
      <c r="F199" s="54"/>
      <c r="G199" s="54"/>
      <c r="H199" s="53">
        <f t="shared" si="16"/>
        <v>0</v>
      </c>
      <c r="I199" s="54"/>
      <c r="J199" s="54"/>
      <c r="K199" s="53">
        <f t="shared" si="17"/>
        <v>0</v>
      </c>
      <c r="L199" s="54"/>
      <c r="M199" s="54"/>
      <c r="N199" s="53">
        <f t="shared" si="18"/>
        <v>0</v>
      </c>
      <c r="O199" s="53">
        <f t="shared" si="20"/>
        <v>0</v>
      </c>
      <c r="P199" s="55" t="str">
        <f t="shared" si="21"/>
        <v>○</v>
      </c>
      <c r="Q199" s="41">
        <f t="shared" si="19"/>
        <v>0</v>
      </c>
      <c r="R199" s="50"/>
    </row>
    <row r="200" spans="1:18" ht="19.5" thickBot="1" x14ac:dyDescent="0.45">
      <c r="A200" s="56">
        <v>190</v>
      </c>
      <c r="B200" s="56"/>
      <c r="C200" s="57"/>
      <c r="D200" s="58"/>
      <c r="E200" s="59">
        <f>IF(D200="",0,(IF(D200=0,0,(IF(D200&lt;5,様式２添付【９月一括】１総括表!$C$8,(IF(D200&lt;15,様式２添付【９月一括】１総括表!$C$9,様式２添付【９月一括】１総括表!$C$10)))))))</f>
        <v>0</v>
      </c>
      <c r="F200" s="60"/>
      <c r="G200" s="60"/>
      <c r="H200" s="59">
        <f t="shared" si="16"/>
        <v>0</v>
      </c>
      <c r="I200" s="60"/>
      <c r="J200" s="60"/>
      <c r="K200" s="59">
        <f t="shared" si="17"/>
        <v>0</v>
      </c>
      <c r="L200" s="60"/>
      <c r="M200" s="60"/>
      <c r="N200" s="59">
        <f t="shared" si="18"/>
        <v>0</v>
      </c>
      <c r="O200" s="59">
        <f t="shared" si="20"/>
        <v>0</v>
      </c>
      <c r="P200" s="61" t="str">
        <f t="shared" si="21"/>
        <v>○</v>
      </c>
      <c r="Q200" s="59">
        <f t="shared" si="19"/>
        <v>0</v>
      </c>
      <c r="R200" s="56"/>
    </row>
    <row r="201" spans="1:18" x14ac:dyDescent="0.4">
      <c r="A201" s="44">
        <v>191</v>
      </c>
      <c r="B201" s="44"/>
      <c r="C201" s="45"/>
      <c r="D201" s="46"/>
      <c r="E201" s="47">
        <f>IF(D201="",0,(IF(D201=0,0,(IF(D201&lt;5,様式２添付【９月一括】１総括表!$C$8,(IF(D201&lt;15,様式２添付【９月一括】１総括表!$C$9,様式２添付【９月一括】１総括表!$C$10)))))))</f>
        <v>0</v>
      </c>
      <c r="F201" s="48"/>
      <c r="G201" s="48"/>
      <c r="H201" s="47">
        <f t="shared" ref="H201:H210" si="22">F201-G201</f>
        <v>0</v>
      </c>
      <c r="I201" s="48"/>
      <c r="J201" s="48"/>
      <c r="K201" s="47">
        <f t="shared" ref="K201:K210" si="23">I201-J201</f>
        <v>0</v>
      </c>
      <c r="L201" s="48"/>
      <c r="M201" s="48"/>
      <c r="N201" s="47">
        <f t="shared" ref="N201:N210" si="24">L201-M201</f>
        <v>0</v>
      </c>
      <c r="O201" s="47">
        <f t="shared" si="20"/>
        <v>0</v>
      </c>
      <c r="P201" s="49" t="str">
        <f t="shared" si="21"/>
        <v>○</v>
      </c>
      <c r="Q201" s="67">
        <f t="shared" ref="Q201:Q210" si="25">O201/1.1</f>
        <v>0</v>
      </c>
      <c r="R201" s="44"/>
    </row>
    <row r="202" spans="1:18" x14ac:dyDescent="0.4">
      <c r="A202" s="50">
        <v>192</v>
      </c>
      <c r="B202" s="50"/>
      <c r="C202" s="51"/>
      <c r="D202" s="52"/>
      <c r="E202" s="53">
        <f>IF(D202="",0,(IF(D202=0,0,(IF(D202&lt;5,様式２添付【９月一括】１総括表!$C$8,(IF(D202&lt;15,様式２添付【９月一括】１総括表!$C$9,様式２添付【９月一括】１総括表!$C$10)))))))</f>
        <v>0</v>
      </c>
      <c r="F202" s="54"/>
      <c r="G202" s="54"/>
      <c r="H202" s="53">
        <f t="shared" si="22"/>
        <v>0</v>
      </c>
      <c r="I202" s="54"/>
      <c r="J202" s="54"/>
      <c r="K202" s="53">
        <f t="shared" si="23"/>
        <v>0</v>
      </c>
      <c r="L202" s="54"/>
      <c r="M202" s="54"/>
      <c r="N202" s="53">
        <f t="shared" si="24"/>
        <v>0</v>
      </c>
      <c r="O202" s="53">
        <f t="shared" si="20"/>
        <v>0</v>
      </c>
      <c r="P202" s="55" t="str">
        <f t="shared" si="21"/>
        <v>○</v>
      </c>
      <c r="Q202" s="41">
        <f t="shared" si="25"/>
        <v>0</v>
      </c>
      <c r="R202" s="50"/>
    </row>
    <row r="203" spans="1:18" x14ac:dyDescent="0.4">
      <c r="A203" s="50">
        <v>193</v>
      </c>
      <c r="B203" s="50"/>
      <c r="C203" s="51"/>
      <c r="D203" s="52"/>
      <c r="E203" s="53">
        <f>IF(D203="",0,(IF(D203=0,0,(IF(D203&lt;5,様式２添付【９月一括】１総括表!$C$8,(IF(D203&lt;15,様式２添付【９月一括】１総括表!$C$9,様式２添付【９月一括】１総括表!$C$10)))))))</f>
        <v>0</v>
      </c>
      <c r="F203" s="54"/>
      <c r="G203" s="54"/>
      <c r="H203" s="53">
        <f t="shared" si="22"/>
        <v>0</v>
      </c>
      <c r="I203" s="54"/>
      <c r="J203" s="54"/>
      <c r="K203" s="53">
        <f t="shared" si="23"/>
        <v>0</v>
      </c>
      <c r="L203" s="54"/>
      <c r="M203" s="54"/>
      <c r="N203" s="53">
        <f t="shared" si="24"/>
        <v>0</v>
      </c>
      <c r="O203" s="53">
        <f t="shared" si="20"/>
        <v>0</v>
      </c>
      <c r="P203" s="55" t="str">
        <f t="shared" si="21"/>
        <v>○</v>
      </c>
      <c r="Q203" s="41">
        <f t="shared" si="25"/>
        <v>0</v>
      </c>
      <c r="R203" s="50"/>
    </row>
    <row r="204" spans="1:18" x14ac:dyDescent="0.4">
      <c r="A204" s="50">
        <v>194</v>
      </c>
      <c r="B204" s="50"/>
      <c r="C204" s="51"/>
      <c r="D204" s="52"/>
      <c r="E204" s="53">
        <f>IF(D204="",0,(IF(D204=0,0,(IF(D204&lt;5,様式２添付【９月一括】１総括表!$C$8,(IF(D204&lt;15,様式２添付【９月一括】１総括表!$C$9,様式２添付【９月一括】１総括表!$C$10)))))))</f>
        <v>0</v>
      </c>
      <c r="F204" s="54"/>
      <c r="G204" s="54"/>
      <c r="H204" s="53">
        <f t="shared" si="22"/>
        <v>0</v>
      </c>
      <c r="I204" s="54"/>
      <c r="J204" s="54"/>
      <c r="K204" s="53">
        <f t="shared" si="23"/>
        <v>0</v>
      </c>
      <c r="L204" s="54"/>
      <c r="M204" s="54"/>
      <c r="N204" s="53">
        <f t="shared" si="24"/>
        <v>0</v>
      </c>
      <c r="O204" s="53">
        <f t="shared" si="20"/>
        <v>0</v>
      </c>
      <c r="P204" s="55" t="str">
        <f t="shared" si="21"/>
        <v>○</v>
      </c>
      <c r="Q204" s="41">
        <f t="shared" si="25"/>
        <v>0</v>
      </c>
      <c r="R204" s="50"/>
    </row>
    <row r="205" spans="1:18" x14ac:dyDescent="0.4">
      <c r="A205" s="50">
        <v>195</v>
      </c>
      <c r="B205" s="50"/>
      <c r="C205" s="51"/>
      <c r="D205" s="52"/>
      <c r="E205" s="53">
        <f>IF(D205="",0,(IF(D205=0,0,(IF(D205&lt;5,様式２添付【９月一括】１総括表!$C$8,(IF(D205&lt;15,様式２添付【９月一括】１総括表!$C$9,様式２添付【９月一括】１総括表!$C$10)))))))</f>
        <v>0</v>
      </c>
      <c r="F205" s="54"/>
      <c r="G205" s="54"/>
      <c r="H205" s="53">
        <f t="shared" si="22"/>
        <v>0</v>
      </c>
      <c r="I205" s="54"/>
      <c r="J205" s="54"/>
      <c r="K205" s="53">
        <f t="shared" si="23"/>
        <v>0</v>
      </c>
      <c r="L205" s="54"/>
      <c r="M205" s="54"/>
      <c r="N205" s="53">
        <f t="shared" si="24"/>
        <v>0</v>
      </c>
      <c r="O205" s="53">
        <f t="shared" si="20"/>
        <v>0</v>
      </c>
      <c r="P205" s="55" t="str">
        <f t="shared" si="21"/>
        <v>○</v>
      </c>
      <c r="Q205" s="41">
        <f t="shared" si="25"/>
        <v>0</v>
      </c>
      <c r="R205" s="50"/>
    </row>
    <row r="206" spans="1:18" x14ac:dyDescent="0.4">
      <c r="A206" s="50">
        <v>196</v>
      </c>
      <c r="B206" s="50"/>
      <c r="C206" s="51"/>
      <c r="D206" s="52"/>
      <c r="E206" s="53">
        <f>IF(D206="",0,(IF(D206=0,0,(IF(D206&lt;5,様式２添付【９月一括】１総括表!$C$8,(IF(D206&lt;15,様式２添付【９月一括】１総括表!$C$9,様式２添付【９月一括】１総括表!$C$10)))))))</f>
        <v>0</v>
      </c>
      <c r="F206" s="54"/>
      <c r="G206" s="54"/>
      <c r="H206" s="53">
        <f t="shared" si="22"/>
        <v>0</v>
      </c>
      <c r="I206" s="54"/>
      <c r="J206" s="54"/>
      <c r="K206" s="53">
        <f t="shared" si="23"/>
        <v>0</v>
      </c>
      <c r="L206" s="54"/>
      <c r="M206" s="54"/>
      <c r="N206" s="53">
        <f t="shared" si="24"/>
        <v>0</v>
      </c>
      <c r="O206" s="53">
        <f t="shared" si="20"/>
        <v>0</v>
      </c>
      <c r="P206" s="55" t="str">
        <f t="shared" si="21"/>
        <v>○</v>
      </c>
      <c r="Q206" s="41">
        <f t="shared" si="25"/>
        <v>0</v>
      </c>
      <c r="R206" s="50"/>
    </row>
    <row r="207" spans="1:18" x14ac:dyDescent="0.4">
      <c r="A207" s="50">
        <v>197</v>
      </c>
      <c r="B207" s="50"/>
      <c r="C207" s="51"/>
      <c r="D207" s="52"/>
      <c r="E207" s="53">
        <f>IF(D207="",0,(IF(D207=0,0,(IF(D207&lt;5,様式２添付【９月一括】１総括表!$C$8,(IF(D207&lt;15,様式２添付【９月一括】１総括表!$C$9,様式２添付【９月一括】１総括表!$C$10)))))))</f>
        <v>0</v>
      </c>
      <c r="F207" s="54"/>
      <c r="G207" s="54"/>
      <c r="H207" s="53">
        <f t="shared" si="22"/>
        <v>0</v>
      </c>
      <c r="I207" s="54"/>
      <c r="J207" s="54"/>
      <c r="K207" s="53">
        <f t="shared" si="23"/>
        <v>0</v>
      </c>
      <c r="L207" s="54"/>
      <c r="M207" s="54"/>
      <c r="N207" s="53">
        <f t="shared" si="24"/>
        <v>0</v>
      </c>
      <c r="O207" s="53">
        <f t="shared" si="20"/>
        <v>0</v>
      </c>
      <c r="P207" s="55" t="str">
        <f t="shared" si="21"/>
        <v>○</v>
      </c>
      <c r="Q207" s="41">
        <f t="shared" si="25"/>
        <v>0</v>
      </c>
      <c r="R207" s="50"/>
    </row>
    <row r="208" spans="1:18" x14ac:dyDescent="0.4">
      <c r="A208" s="50">
        <v>198</v>
      </c>
      <c r="B208" s="50"/>
      <c r="C208" s="51"/>
      <c r="D208" s="52"/>
      <c r="E208" s="53">
        <f>IF(D208="",0,(IF(D208=0,0,(IF(D208&lt;5,様式２添付【９月一括】１総括表!$C$8,(IF(D208&lt;15,様式２添付【９月一括】１総括表!$C$9,様式２添付【９月一括】１総括表!$C$10)))))))</f>
        <v>0</v>
      </c>
      <c r="F208" s="54"/>
      <c r="G208" s="54"/>
      <c r="H208" s="53">
        <f t="shared" si="22"/>
        <v>0</v>
      </c>
      <c r="I208" s="54"/>
      <c r="J208" s="54"/>
      <c r="K208" s="53">
        <f t="shared" si="23"/>
        <v>0</v>
      </c>
      <c r="L208" s="54"/>
      <c r="M208" s="54"/>
      <c r="N208" s="53">
        <f t="shared" si="24"/>
        <v>0</v>
      </c>
      <c r="O208" s="53">
        <f t="shared" si="20"/>
        <v>0</v>
      </c>
      <c r="P208" s="55" t="str">
        <f t="shared" si="21"/>
        <v>○</v>
      </c>
      <c r="Q208" s="41">
        <f t="shared" si="25"/>
        <v>0</v>
      </c>
      <c r="R208" s="50"/>
    </row>
    <row r="209" spans="1:18" x14ac:dyDescent="0.4">
      <c r="A209" s="50">
        <v>199</v>
      </c>
      <c r="B209" s="50"/>
      <c r="C209" s="51"/>
      <c r="D209" s="52"/>
      <c r="E209" s="53">
        <f>IF(D209="",0,(IF(D209=0,0,(IF(D209&lt;5,様式２添付【９月一括】１総括表!$C$8,(IF(D209&lt;15,様式２添付【９月一括】１総括表!$C$9,様式２添付【９月一括】１総括表!$C$10)))))))</f>
        <v>0</v>
      </c>
      <c r="F209" s="54"/>
      <c r="G209" s="54"/>
      <c r="H209" s="53">
        <f t="shared" si="22"/>
        <v>0</v>
      </c>
      <c r="I209" s="54"/>
      <c r="J209" s="54"/>
      <c r="K209" s="53">
        <f t="shared" si="23"/>
        <v>0</v>
      </c>
      <c r="L209" s="54"/>
      <c r="M209" s="54"/>
      <c r="N209" s="53">
        <f t="shared" si="24"/>
        <v>0</v>
      </c>
      <c r="O209" s="53">
        <f t="shared" si="20"/>
        <v>0</v>
      </c>
      <c r="P209" s="55" t="str">
        <f t="shared" si="21"/>
        <v>○</v>
      </c>
      <c r="Q209" s="41">
        <f t="shared" si="25"/>
        <v>0</v>
      </c>
      <c r="R209" s="50"/>
    </row>
    <row r="210" spans="1:18" ht="19.5" thickBot="1" x14ac:dyDescent="0.45">
      <c r="A210" s="56">
        <v>200</v>
      </c>
      <c r="B210" s="56"/>
      <c r="C210" s="57"/>
      <c r="D210" s="58"/>
      <c r="E210" s="59">
        <f>IF(D210="",0,(IF(D210=0,0,(IF(D210&lt;5,様式２添付【９月一括】１総括表!$C$8,(IF(D210&lt;15,様式２添付【９月一括】１総括表!$C$9,様式２添付【９月一括】１総括表!$C$10)))))))</f>
        <v>0</v>
      </c>
      <c r="F210" s="60"/>
      <c r="G210" s="60"/>
      <c r="H210" s="59">
        <f t="shared" si="22"/>
        <v>0</v>
      </c>
      <c r="I210" s="60"/>
      <c r="J210" s="60"/>
      <c r="K210" s="59">
        <f t="shared" si="23"/>
        <v>0</v>
      </c>
      <c r="L210" s="60"/>
      <c r="M210" s="60"/>
      <c r="N210" s="59">
        <f t="shared" si="24"/>
        <v>0</v>
      </c>
      <c r="O210" s="59">
        <f t="shared" si="20"/>
        <v>0</v>
      </c>
      <c r="P210" s="61" t="str">
        <f t="shared" si="21"/>
        <v>○</v>
      </c>
      <c r="Q210" s="59">
        <f t="shared" si="25"/>
        <v>0</v>
      </c>
      <c r="R210" s="56"/>
    </row>
    <row r="212" spans="1:18" x14ac:dyDescent="0.4">
      <c r="C212" s="27" t="s">
        <v>9</v>
      </c>
      <c r="D212" s="5">
        <f t="shared" ref="D212:Q212" si="26">SUM(D11:D210)</f>
        <v>484.00000000000011</v>
      </c>
      <c r="E212" s="5">
        <f t="shared" si="26"/>
        <v>235620</v>
      </c>
      <c r="F212" s="5">
        <f t="shared" si="26"/>
        <v>622100</v>
      </c>
      <c r="G212" s="5">
        <f t="shared" si="26"/>
        <v>429000</v>
      </c>
      <c r="H212" s="5">
        <f t="shared" si="26"/>
        <v>193100</v>
      </c>
      <c r="I212" s="5">
        <f t="shared" si="26"/>
        <v>254100</v>
      </c>
      <c r="J212" s="5">
        <f t="shared" si="26"/>
        <v>213180</v>
      </c>
      <c r="K212" s="5">
        <f t="shared" si="26"/>
        <v>40920</v>
      </c>
      <c r="L212" s="5">
        <f t="shared" si="26"/>
        <v>0</v>
      </c>
      <c r="M212" s="5">
        <f t="shared" si="26"/>
        <v>0</v>
      </c>
      <c r="N212" s="5">
        <f t="shared" si="26"/>
        <v>0</v>
      </c>
      <c r="O212" s="5">
        <f t="shared" si="26"/>
        <v>234020</v>
      </c>
      <c r="P212" s="31"/>
      <c r="Q212" s="5">
        <f t="shared" si="26"/>
        <v>212745.45454545456</v>
      </c>
    </row>
  </sheetData>
  <mergeCells count="5">
    <mergeCell ref="D5:E5"/>
    <mergeCell ref="F5:H5"/>
    <mergeCell ref="L5:N5"/>
    <mergeCell ref="I5:K5"/>
    <mergeCell ref="H3:K3"/>
  </mergeCells>
  <phoneticPr fontId="1"/>
  <conditionalFormatting sqref="P9:P20">
    <cfRule type="cellIs" dxfId="2" priority="6" operator="equal">
      <formula>$P$9</formula>
    </cfRule>
  </conditionalFormatting>
  <conditionalFormatting sqref="P9">
    <cfRule type="cellIs" dxfId="1" priority="5" operator="equal">
      <formula>$P$10</formula>
    </cfRule>
  </conditionalFormatting>
  <conditionalFormatting sqref="P21:P210">
    <cfRule type="cellIs" dxfId="0" priority="1" operator="equal">
      <formula>$P$9</formula>
    </cfRule>
  </conditionalFormatting>
  <pageMargins left="0.70866141732283472" right="0.70866141732283472" top="0.74803149606299213" bottom="0.74803149606299213" header="0.31496062992125984" footer="0.31496062992125984"/>
  <pageSetup paperSize="9" scale="49" fitToHeight="0" orientation="landscape"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様式２添付【９月一括】１総括表</vt:lpstr>
      <vt:lpstr>様式２添付【９月一括】２一覧</vt:lpstr>
      <vt:lpstr>様式２添付【９月一括】１総括表!Print_Area</vt:lpstr>
      <vt:lpstr>様式２添付【９月一括】２一覧!Print_Area</vt:lpstr>
      <vt:lpstr>様式２添付【９月一括】２一覧!Print_Titles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高橋英聖</dc:creator>
  <cp:lastModifiedBy>高橋英聖_消防安全課_内線5557</cp:lastModifiedBy>
  <cp:lastPrinted>2023-07-24T04:01:24Z</cp:lastPrinted>
  <dcterms:created xsi:type="dcterms:W3CDTF">2022-12-22T12:54:10Z</dcterms:created>
  <dcterms:modified xsi:type="dcterms:W3CDTF">2023-08-09T11:22:35Z</dcterms:modified>
</cp:coreProperties>
</file>