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46FS01\Profile$\NO_0461\Desktop\"/>
    </mc:Choice>
  </mc:AlternateContent>
  <workbookProtection workbookAlgorithmName="SHA-512" workbookHashValue="KjoCcT5ScOdH5tSOuVKqDDH2h5OUmH/ueSqiK+GKbDkRJk/KtNLSjZkkV3TPpQ2qSRQPgo1gl46S0UHc8QnOYA==" workbookSaltValue="vQvTERFccB3w5MDkTAIwl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<sst xmlns="http://schemas.openxmlformats.org/spreadsheetml/2006/main" count="228" uniqueCount="115">
  <si>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</si>
  <si>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</si>
  <si>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</si>
  <si>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</si>
  <si>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</si>
  <si>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</si>
  <si>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</si>
  <si>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</si>
  <si>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</si>
  <si>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</si>
  <si>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</si>
  <si>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</si>
  <si>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</si>
  <si>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</si>
  <si>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</si>
  <si>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</si>
  <si>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</si>
  <si>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</si>
  <si>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</si>
  <si>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</si>
  <si>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</si>
  <si>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</si>
  <si>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</si>
  <si>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</si>
  <si>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</si>
  <si>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</si>
  <si>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</si>
  <si>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</si>
  <si>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</si>
  <si>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</si>
  <si>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</si>
  <si>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</si>
  <si>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</si>
  <si>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</si>
  <si>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</si>
  <si>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</si>
  <si>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</si>
  <si>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</si>
  <si>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</si>
  <si>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</si>
  <si>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</si>
  <si>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</si>
  <si>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</si>
  <si>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</si>
  <si>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</si>
  <si>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</si>
  <si>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</si>
  <si>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</si>
  <si>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</si>
  <si>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</si>
  <si>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</si>
  <si>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</si>
  <si>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</si>
  <si>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</si>
  <si>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</si>
  <si>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</si>
  <si>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</si>
  <si>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</si>
  <si>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</si>
  <si>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</si>
  <si>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</si>
  <si>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</si>
  <si>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</si>
  <si>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</si>
  <si>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</si>
  <si>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</si>
  <si>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</si>
  <si>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</si>
  <si>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</si>
  <si>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</si>
  <si>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</si>
  <si>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</si>
  <si>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</si>
  <si>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</si>
  <si>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</si>
  <si>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</si>
  <si>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</si>
  <si>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</si>
  <si>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</si>
  <si>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</si>
  <si>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</si>
  <si>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</si>
  <si>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</si>
  <si>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</si>
  <si>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</si>
  <si>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</si>
  <si>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</si>
  <si>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</si>
  <si>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</si>
  <si>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</si>
  <si>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</si>
  <si>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</si>
  <si>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</si>
  <si>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</si>
  <si>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</si>
  <si>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</si>
  <si>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</si>
  <si>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</si>
  <si>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</si>
  <si>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山田町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</si>
  <si>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</si>
  <si>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</si>
  <si>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</si>
  <si>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</si>
  <si>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</si>
  <si>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</si>
  <si>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</si>
  <si>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</si>
  <si>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</si>
  <si>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</si>
  <si>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</si>
  <si>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</si>
  <si>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23年3月に発生した東日本大震災により排水処理区が甚大な被害を受けたが、仮設住宅への入居により、回復したものの、被災者の住宅再建が進み、仮設住宅から公共下水道地区への再建が増えて、接続数が減少している。
①収益的収支比率は、前年比0.53ポイント改善されたものの、依然として100％を下回っており、単年度収支が赤字である。
④企業債残高対事業規模比率は年々減少しており、順調に企業債の償還が進んでいる。
⑤経費回収率は100％を下回っており、使用料以外の収入、主に一般会計からの繰入金に依存している。
⑥汚水処理原価は、前年と比較し20.78円高くなった。接続数の微減により、有収水量が減少し、原価が高くなった。
⑦施設利用率は、接続数が減少したことにより、前年と比較し、0.21ポイント低くなった。
⑧水洗化率は、類似団体および全国平均を上回っているものの、100％を下回っており、向上の取り組みが必要である。</t>
    <rPh sb="0" eb="2">
      <t>ヘイセイ</t>
    </rPh>
    <rPh sb="4" eb="5">
      <t>ネン</t>
    </rPh>
    <rPh sb="6" eb="7">
      <t>ガツ</t>
    </rPh>
    <rPh sb="8" eb="10">
      <t>ハッセイ</t>
    </rPh>
    <rPh sb="12" eb="13">
      <t>ヒガシ</t>
    </rPh>
    <rPh sb="13" eb="15">
      <t>ニホン</t>
    </rPh>
    <rPh sb="15" eb="18">
      <t>ダイシンサイ</t>
    </rPh>
    <rPh sb="21" eb="23">
      <t>ハイスイ</t>
    </rPh>
    <rPh sb="23" eb="25">
      <t>ショリ</t>
    </rPh>
    <rPh sb="25" eb="26">
      <t>ク</t>
    </rPh>
    <rPh sb="27" eb="29">
      <t>ジンダイ</t>
    </rPh>
    <rPh sb="30" eb="32">
      <t>ヒガイ</t>
    </rPh>
    <rPh sb="33" eb="34">
      <t>ウ</t>
    </rPh>
    <rPh sb="38" eb="40">
      <t>カセツ</t>
    </rPh>
    <rPh sb="40" eb="42">
      <t>ジュウタク</t>
    </rPh>
    <rPh sb="44" eb="46">
      <t>ニュウキョ</t>
    </rPh>
    <rPh sb="50" eb="52">
      <t>カイフク</t>
    </rPh>
    <rPh sb="58" eb="61">
      <t>ヒサイシャ</t>
    </rPh>
    <rPh sb="62" eb="64">
      <t>ジュウタク</t>
    </rPh>
    <rPh sb="64" eb="66">
      <t>サイケン</t>
    </rPh>
    <rPh sb="67" eb="68">
      <t>スス</t>
    </rPh>
    <rPh sb="70" eb="72">
      <t>カセツ</t>
    </rPh>
    <rPh sb="72" eb="74">
      <t>ジュウタク</t>
    </rPh>
    <rPh sb="76" eb="78">
      <t>コウキョウ</t>
    </rPh>
    <rPh sb="78" eb="81">
      <t>ゲスイドウ</t>
    </rPh>
    <rPh sb="81" eb="83">
      <t>チク</t>
    </rPh>
    <rPh sb="85" eb="87">
      <t>サイケン</t>
    </rPh>
    <rPh sb="88" eb="89">
      <t>フ</t>
    </rPh>
    <rPh sb="92" eb="94">
      <t>セツゾク</t>
    </rPh>
    <rPh sb="94" eb="95">
      <t>スウ</t>
    </rPh>
    <rPh sb="96" eb="98">
      <t>ゲンショウ</t>
    </rPh>
    <rPh sb="105" eb="108">
      <t>シュウエキテキ</t>
    </rPh>
    <rPh sb="108" eb="110">
      <t>シュウシ</t>
    </rPh>
    <rPh sb="110" eb="112">
      <t>ヒリツ</t>
    </rPh>
    <rPh sb="114" eb="117">
      <t>ゼンネンヒ</t>
    </rPh>
    <rPh sb="125" eb="127">
      <t>カイゼン</t>
    </rPh>
    <rPh sb="134" eb="136">
      <t>イゼン</t>
    </rPh>
    <rPh sb="144" eb="146">
      <t>シタマワ</t>
    </rPh>
    <rPh sb="165" eb="167">
      <t>キギョウ</t>
    </rPh>
    <rPh sb="167" eb="168">
      <t>サイ</t>
    </rPh>
    <rPh sb="168" eb="170">
      <t>ザンダカ</t>
    </rPh>
    <rPh sb="170" eb="171">
      <t>タイ</t>
    </rPh>
    <rPh sb="254" eb="256">
      <t>オスイ</t>
    </rPh>
    <rPh sb="256" eb="258">
      <t>ショリ</t>
    </rPh>
    <rPh sb="258" eb="260">
      <t>ゲンカ</t>
    </rPh>
    <rPh sb="262" eb="264">
      <t>ゼンネン</t>
    </rPh>
    <rPh sb="265" eb="267">
      <t>ヒカク</t>
    </rPh>
    <rPh sb="273" eb="274">
      <t>エン</t>
    </rPh>
    <rPh sb="274" eb="275">
      <t>タカ</t>
    </rPh>
    <rPh sb="280" eb="282">
      <t>セツゾク</t>
    </rPh>
    <rPh sb="282" eb="283">
      <t>スウ</t>
    </rPh>
    <rPh sb="284" eb="286">
      <t>ビゲン</t>
    </rPh>
    <rPh sb="290" eb="292">
      <t>ユウシュウ</t>
    </rPh>
    <rPh sb="292" eb="294">
      <t>スイリョウ</t>
    </rPh>
    <rPh sb="295" eb="297">
      <t>ゲンショウ</t>
    </rPh>
    <rPh sb="299" eb="301">
      <t>ゲンカ</t>
    </rPh>
    <rPh sb="302" eb="303">
      <t>タカ</t>
    </rPh>
    <rPh sb="310" eb="315">
      <t>シセツリヨウリツ</t>
    </rPh>
    <rPh sb="317" eb="319">
      <t>セツゾク</t>
    </rPh>
    <rPh sb="319" eb="320">
      <t>スウ</t>
    </rPh>
    <rPh sb="321" eb="323">
      <t>ゲンショウ</t>
    </rPh>
    <rPh sb="331" eb="333">
      <t>ゼンネン</t>
    </rPh>
    <rPh sb="334" eb="336">
      <t>ヒカク</t>
    </rPh>
    <rPh sb="346" eb="347">
      <t>ヒク</t>
    </rPh>
    <rPh sb="354" eb="357">
      <t>スイセンカ</t>
    </rPh>
    <rPh sb="357" eb="358">
      <t>リツ</t>
    </rPh>
    <rPh sb="360" eb="362">
      <t>ルイジ</t>
    </rPh>
    <rPh sb="362" eb="364">
      <t>ダンタイ</t>
    </rPh>
    <rPh sb="367" eb="369">
      <t>ゼンコク</t>
    </rPh>
    <rPh sb="369" eb="371">
      <t>ヘイキン</t>
    </rPh>
    <rPh sb="372" eb="374">
      <t>ウワマワ</t>
    </rPh>
    <rPh sb="387" eb="389">
      <t>シタマワ</t>
    </rPh>
    <rPh sb="394" eb="396">
      <t>コウジョウ</t>
    </rPh>
    <rPh sb="397" eb="398">
      <t>ト</t>
    </rPh>
    <rPh sb="399" eb="400">
      <t>ク</t>
    </rPh>
    <rPh sb="402" eb="404">
      <t>ヒツヨウ</t>
    </rPh>
    <phoneticPr fontId="4"/>
  </si>
  <si>
    <t>③管渠改善率は１％未満と低率である。現在、23年の震災からの復旧復興事業を中心に進めており、将来的に老朽化した管渠を計画的に改善していく。</t>
    <rPh sb="1" eb="3">
      <t>カンキョ</t>
    </rPh>
    <rPh sb="3" eb="5">
      <t>カイゼン</t>
    </rPh>
    <rPh sb="5" eb="6">
      <t>リツ</t>
    </rPh>
    <rPh sb="9" eb="11">
      <t>ミマン</t>
    </rPh>
    <rPh sb="12" eb="14">
      <t>テイリツ</t>
    </rPh>
    <rPh sb="18" eb="20">
      <t>ゲンザイ</t>
    </rPh>
    <rPh sb="23" eb="24">
      <t>ネン</t>
    </rPh>
    <rPh sb="25" eb="27">
      <t>シンサイ</t>
    </rPh>
    <rPh sb="30" eb="32">
      <t>フッキュウ</t>
    </rPh>
    <rPh sb="32" eb="34">
      <t>フッコウ</t>
    </rPh>
    <rPh sb="34" eb="36">
      <t>ジギョウ</t>
    </rPh>
    <rPh sb="37" eb="39">
      <t>チュウシン</t>
    </rPh>
    <rPh sb="40" eb="41">
      <t>スス</t>
    </rPh>
    <rPh sb="46" eb="49">
      <t>ショウライテキ</t>
    </rPh>
    <rPh sb="50" eb="53">
      <t>ロウキュウカ</t>
    </rPh>
    <rPh sb="55" eb="57">
      <t>カンキョ</t>
    </rPh>
    <rPh sb="58" eb="61">
      <t>ケイカクテキ</t>
    </rPh>
    <rPh sb="62" eb="64">
      <t>カイゼン</t>
    </rPh>
    <phoneticPr fontId="4"/>
  </si>
  <si>
    <t>全体的に経営は赤字である。使用料収入のみでは維持管理費や地方債償還金を賄えず、一般会計からの繰入金に依存している。
今後は、水洗化率の向上や使用料の設定により経営改善を推進する必要がある。</t>
    <rPh sb="0" eb="3">
      <t>ゼンタイテキ</t>
    </rPh>
    <rPh sb="4" eb="6">
      <t>ケイエイ</t>
    </rPh>
    <rPh sb="7" eb="9">
      <t>アカジ</t>
    </rPh>
    <rPh sb="13" eb="16">
      <t>シヨウリョウ</t>
    </rPh>
    <rPh sb="16" eb="18">
      <t>シュウニュウ</t>
    </rPh>
    <rPh sb="22" eb="24">
      <t>イジ</t>
    </rPh>
    <rPh sb="24" eb="27">
      <t>カンリヒ</t>
    </rPh>
    <rPh sb="28" eb="31">
      <t>チホウサイ</t>
    </rPh>
    <rPh sb="31" eb="33">
      <t>ショウカン</t>
    </rPh>
    <rPh sb="33" eb="34">
      <t>キン</t>
    </rPh>
    <rPh sb="35" eb="36">
      <t>マカナ</t>
    </rPh>
    <rPh sb="39" eb="41">
      <t>イッパン</t>
    </rPh>
    <rPh sb="41" eb="43">
      <t>カイケイ</t>
    </rPh>
    <rPh sb="46" eb="48">
      <t>クリイレ</t>
    </rPh>
    <rPh sb="48" eb="49">
      <t>キン</t>
    </rPh>
    <rPh sb="50" eb="52">
      <t>イゾン</t>
    </rPh>
    <rPh sb="58" eb="60">
      <t>コンゴ</t>
    </rPh>
    <rPh sb="62" eb="65">
      <t>スイセンカ</t>
    </rPh>
    <rPh sb="65" eb="66">
      <t>リツ</t>
    </rPh>
    <rPh sb="67" eb="69">
      <t>コウジョウ</t>
    </rPh>
    <rPh sb="70" eb="73">
      <t>シヨウリョウ</t>
    </rPh>
    <rPh sb="74" eb="76">
      <t>セッテイ</t>
    </rPh>
    <rPh sb="79" eb="81">
      <t>ケイエイ</t>
    </rPh>
    <rPh sb="81" eb="83">
      <t>カイゼン</t>
    </rPh>
    <rPh sb="84" eb="86">
      <t>スイシン</t>
    </rPh>
    <rPh sb="88" eb="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</si>
</sst>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4C-4C6F-A85D-6352853A8C5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c:ext xmlns:c16="http://schemas.microsoft.com/office/drawing/2014/chart" uri="{C3380CC4-5D6E-409C-BE32-E72D297353CC}">
              <c16:uniqueId val="{00000001-A34C-4C6F-A85D-6352853A8C5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27.82</c:v>
                </c:pt>
                <c:pt idx="1">
                  <c:v>28.24</c:v>
                </c:pt>
                <c:pt idx="2">
                  <c:v>28.56</c:v>
                </c:pt>
                <c:pt idx="3">
                  <c:v>28.35</c:v>
                </c:pt>
                <c:pt idx="4">
                  <c:v>26.7</c:v>
                </c:pt>
              </c:numCache>
            </c:numRef>
          </c:val>
          <c:extLst>
            <c:ext xmlns:c16="http://schemas.microsoft.com/office/drawing/2014/chart" uri="{C3380CC4-5D6E-409C-BE32-E72D297353CC}">
              <c16:uniqueId val="{00000000-A17F-456E-B428-E46B354E781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A17F-456E-B428-E46B354E781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78.72</c:v>
                </c:pt>
                <c:pt idx="1">
                  <c:v>80.83</c:v>
                </c:pt>
                <c:pt idx="2">
                  <c:v>81.319999999999993</c:v>
                </c:pt>
                <c:pt idx="3">
                  <c:v>80.94</c:v>
                </c:pt>
                <c:pt idx="4">
                  <c:v>88.31</c:v>
                </c:pt>
              </c:numCache>
            </c:numRef>
          </c:val>
          <c:extLst>
            <c:ext xmlns:c16="http://schemas.microsoft.com/office/drawing/2014/chart" uri="{C3380CC4-5D6E-409C-BE32-E72D297353CC}">
              <c16:uniqueId val="{00000000-EBCD-4D9C-B4A1-9A760D71F3B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c:ext xmlns:c16="http://schemas.microsoft.com/office/drawing/2014/chart" uri="{C3380CC4-5D6E-409C-BE32-E72D297353CC}">
              <c16:uniqueId val="{00000001-EBCD-4D9C-B4A1-9A760D71F3B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79.739999999999995</c:v>
                </c:pt>
                <c:pt idx="1">
                  <c:v>78.930000000000007</c:v>
                </c:pt>
                <c:pt idx="2">
                  <c:v>78.92</c:v>
                </c:pt>
                <c:pt idx="3">
                  <c:v>80.73</c:v>
                </c:pt>
                <c:pt idx="4">
                  <c:v>81.260000000000005</c:v>
                </c:pt>
              </c:numCache>
            </c:numRef>
          </c:val>
          <c:extLst>
            <c:ext xmlns:c16="http://schemas.microsoft.com/office/drawing/2014/chart" uri="{C3380CC4-5D6E-409C-BE32-E72D297353CC}">
              <c16:uniqueId val="{00000000-30EF-46E7-AE92-CB4D1F8F19C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EF-46E7-AE92-CB4D1F8F19C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3F-4835-A976-581017FDD3B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3F-4835-A976-581017FDD3B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A5-40FD-991F-DEDA4288FE1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A5-40FD-991F-DEDA4288FE1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D0-4648-BAC5-35375AC3887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D0-4648-BAC5-35375AC3887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B7-4AFC-9DA0-6B786AC6E22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B7-4AFC-9DA0-6B786AC6E22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1541</c:v>
                </c:pt>
                <c:pt idx="1">
                  <c:v>1379.9</c:v>
                </c:pt>
                <c:pt idx="2">
                  <c:v>1280.19</c:v>
                </c:pt>
                <c:pt idx="3">
                  <c:v>1202.1500000000001</c:v>
                </c:pt>
                <c:pt idx="4">
                  <c:v>1144.7</c:v>
                </c:pt>
              </c:numCache>
            </c:numRef>
          </c:val>
          <c:extLst>
            <c:ext xmlns:c16="http://schemas.microsoft.com/office/drawing/2014/chart" uri="{C3380CC4-5D6E-409C-BE32-E72D297353CC}">
              <c16:uniqueId val="{00000000-2360-4079-AEA8-5E59E3D13B4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c:ext xmlns:c16="http://schemas.microsoft.com/office/drawing/2014/chart" uri="{C3380CC4-5D6E-409C-BE32-E72D297353CC}">
              <c16:uniqueId val="{00000001-2360-4079-AEA8-5E59E3D13B4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38.020000000000003</c:v>
                </c:pt>
                <c:pt idx="1">
                  <c:v>39.32</c:v>
                </c:pt>
                <c:pt idx="2">
                  <c:v>40.25</c:v>
                </c:pt>
                <c:pt idx="3">
                  <c:v>37.880000000000003</c:v>
                </c:pt>
                <c:pt idx="4">
                  <c:v>33.26</c:v>
                </c:pt>
              </c:numCache>
            </c:numRef>
          </c:val>
          <c:extLst>
            <c:ext xmlns:c16="http://schemas.microsoft.com/office/drawing/2014/chart" uri="{C3380CC4-5D6E-409C-BE32-E72D297353CC}">
              <c16:uniqueId val="{00000000-D358-43F8-A7C2-73F77F893F6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c:ext xmlns:c16="http://schemas.microsoft.com/office/drawing/2014/chart" uri="{C3380CC4-5D6E-409C-BE32-E72D297353CC}">
              <c16:uniqueId val="{00000001-D358-43F8-A7C2-73F77F893F6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402.72</c:v>
                </c:pt>
                <c:pt idx="1">
                  <c:v>394.84</c:v>
                </c:pt>
                <c:pt idx="2">
                  <c:v>386.55</c:v>
                </c:pt>
                <c:pt idx="3">
                  <c:v>407.33</c:v>
                </c:pt>
                <c:pt idx="4">
                  <c:v>461.31</c:v>
                </c:pt>
              </c:numCache>
            </c:numRef>
          </c:val>
          <c:extLst>
            <c:ext xmlns:c16="http://schemas.microsoft.com/office/drawing/2014/chart" uri="{C3380CC4-5D6E-409C-BE32-E72D297353CC}">
              <c16:uniqueId val="{00000000-4D27-4940-B492-3C5FFD562B4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c:ext xmlns:c16="http://schemas.microsoft.com/office/drawing/2014/chart" uri="{C3380CC4-5D6E-409C-BE32-E72D297353CC}">
              <c16:uniqueId val="{00000001-4D27-4940-B492-3C5FFD562B4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岩手県　山田町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15665</v>
      </c>
      <c r="AM8" s="68"/>
      <c r="AN8" s="68"/>
      <c r="AO8" s="68"/>
      <c r="AP8" s="68"/>
      <c r="AQ8" s="68"/>
      <c r="AR8" s="68"/>
      <c r="AS8" s="68"/>
      <c r="AT8" s="67">
        <f>データ!T6</f>
        <v>262.81</v>
      </c>
      <c r="AU8" s="67"/>
      <c r="AV8" s="67"/>
      <c r="AW8" s="67"/>
      <c r="AX8" s="67"/>
      <c r="AY8" s="67"/>
      <c r="AZ8" s="67"/>
      <c r="BA8" s="67"/>
      <c r="BB8" s="67">
        <f>データ!U6</f>
        <v>59.61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14.48</v>
      </c>
      <c r="Q10" s="67"/>
      <c r="R10" s="67"/>
      <c r="S10" s="67"/>
      <c r="T10" s="67"/>
      <c r="U10" s="67"/>
      <c r="V10" s="67"/>
      <c r="W10" s="67">
        <f>データ!Q6</f>
        <v>94.75</v>
      </c>
      <c r="X10" s="67"/>
      <c r="Y10" s="67"/>
      <c r="Z10" s="67"/>
      <c r="AA10" s="67"/>
      <c r="AB10" s="67"/>
      <c r="AC10" s="67"/>
      <c r="AD10" s="68">
        <f>データ!R6</f>
        <v>2827</v>
      </c>
      <c r="AE10" s="68"/>
      <c r="AF10" s="68"/>
      <c r="AG10" s="68"/>
      <c r="AH10" s="68"/>
      <c r="AI10" s="68"/>
      <c r="AJ10" s="68"/>
      <c r="AK10" s="2"/>
      <c r="AL10" s="68">
        <f>データ!V6</f>
        <v>2242</v>
      </c>
      <c r="AM10" s="68"/>
      <c r="AN10" s="68"/>
      <c r="AO10" s="68"/>
      <c r="AP10" s="68"/>
      <c r="AQ10" s="68"/>
      <c r="AR10" s="68"/>
      <c r="AS10" s="68"/>
      <c r="AT10" s="67">
        <f>データ!W6</f>
        <v>1.1000000000000001</v>
      </c>
      <c r="AU10" s="67"/>
      <c r="AV10" s="67"/>
      <c r="AW10" s="67"/>
      <c r="AX10" s="67"/>
      <c r="AY10" s="67"/>
      <c r="AZ10" s="67"/>
      <c r="BA10" s="67"/>
      <c r="BB10" s="67">
        <f>データ!X6</f>
        <v>2038.18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45</v>
      </c>
      <c r="O86" s="26" t="str">
        <f>データ!EO6</f>
        <v>【0.04】</v>
      </c>
    </row>
  </sheetData>
  <sheetProtection algorithmName="SHA-512" hashValue="DpIto8oN1PJKp1A8SbssH4v0IWtMYWyrU9zF/W+uGeK3d0H0A1ZPNfguzGO/voTyhOQWybfC9k23N+0hjN7r1w==" saltValue="Sg72DsQkh9CFDokIXlFG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34827</v>
      </c>
      <c r="D6" s="33">
        <f t="shared" si="3"/>
        <v>47</v>
      </c>
      <c r="E6" s="33">
        <f t="shared" si="3"/>
        <v>17</v>
      </c>
      <c r="F6" s="33">
        <f t="shared" si="3"/>
        <v>6</v>
      </c>
      <c r="G6" s="33">
        <f t="shared" si="3"/>
        <v>0</v>
      </c>
      <c r="H6" s="33" t="str">
        <f t="shared" si="3"/>
        <v>岩手県　山田町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14.48</v>
      </c>
      <c r="Q6" s="34">
        <f t="shared" si="3"/>
        <v>94.75</v>
      </c>
      <c r="R6" s="34">
        <f t="shared" si="3"/>
        <v>2827</v>
      </c>
      <c r="S6" s="34">
        <f t="shared" si="3"/>
        <v>15665</v>
      </c>
      <c r="T6" s="34">
        <f t="shared" si="3"/>
        <v>262.81</v>
      </c>
      <c r="U6" s="34">
        <f t="shared" si="3"/>
        <v>59.61</v>
      </c>
      <c r="V6" s="34">
        <f t="shared" si="3"/>
        <v>2242</v>
      </c>
      <c r="W6" s="34">
        <f t="shared" si="3"/>
        <v>1.1000000000000001</v>
      </c>
      <c r="X6" s="34">
        <f t="shared" si="3"/>
        <v>2038.18</v>
      </c>
      <c r="Y6" s="35">
        <f>IF(Y7="",NA(),Y7)</f>
        <v>79.739999999999995</v>
      </c>
      <c r="Z6" s="35">
        <f t="shared" ref="Z6:AH6" si="4">IF(Z7="",NA(),Z7)</f>
        <v>78.930000000000007</v>
      </c>
      <c r="AA6" s="35">
        <f t="shared" si="4"/>
        <v>78.92</v>
      </c>
      <c r="AB6" s="35">
        <f t="shared" si="4"/>
        <v>80.73</v>
      </c>
      <c r="AC6" s="35">
        <f t="shared" si="4"/>
        <v>81.260000000000005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1541</v>
      </c>
      <c r="BG6" s="35">
        <f t="shared" ref="BG6:BO6" si="7">IF(BG7="",NA(),BG7)</f>
        <v>1379.9</v>
      </c>
      <c r="BH6" s="35">
        <f t="shared" si="7"/>
        <v>1280.19</v>
      </c>
      <c r="BI6" s="35">
        <f t="shared" si="7"/>
        <v>1202.1500000000001</v>
      </c>
      <c r="BJ6" s="35">
        <f t="shared" si="7"/>
        <v>1144.7</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38.020000000000003</v>
      </c>
      <c r="BR6" s="35">
        <f t="shared" ref="BR6:BZ6" si="8">IF(BR7="",NA(),BR7)</f>
        <v>39.32</v>
      </c>
      <c r="BS6" s="35">
        <f t="shared" si="8"/>
        <v>40.25</v>
      </c>
      <c r="BT6" s="35">
        <f t="shared" si="8"/>
        <v>37.880000000000003</v>
      </c>
      <c r="BU6" s="35">
        <f t="shared" si="8"/>
        <v>33.26</v>
      </c>
      <c r="BV6" s="35">
        <f t="shared" si="8"/>
        <v>43.66</v>
      </c>
      <c r="BW6" s="35">
        <f t="shared" si="8"/>
        <v>43.13</v>
      </c>
      <c r="BX6" s="35">
        <f t="shared" si="8"/>
        <v>46.26</v>
      </c>
      <c r="BY6" s="35">
        <f t="shared" si="8"/>
        <v>45.81</v>
      </c>
      <c r="BZ6" s="35">
        <f t="shared" si="8"/>
        <v>43.43</v>
      </c>
      <c r="CA6" s="34" t="str">
        <f>IF(CA7="","",IF(CA7="-","【-】","【"&amp;SUBSTITUTE(TEXT(CA7,"#,##0.00"),"-","△")&amp;"】"))</f>
        <v>【45.14】</v>
      </c>
      <c r="CB6" s="35">
        <f>IF(CB7="",NA(),CB7)</f>
        <v>402.72</v>
      </c>
      <c r="CC6" s="35">
        <f t="shared" ref="CC6:CK6" si="9">IF(CC7="",NA(),CC7)</f>
        <v>394.84</v>
      </c>
      <c r="CD6" s="35">
        <f t="shared" si="9"/>
        <v>386.55</v>
      </c>
      <c r="CE6" s="35">
        <f t="shared" si="9"/>
        <v>407.33</v>
      </c>
      <c r="CF6" s="35">
        <f t="shared" si="9"/>
        <v>461.31</v>
      </c>
      <c r="CG6" s="35">
        <f t="shared" si="9"/>
        <v>382.09</v>
      </c>
      <c r="CH6" s="35">
        <f t="shared" si="9"/>
        <v>392.03</v>
      </c>
      <c r="CI6" s="35">
        <f t="shared" si="9"/>
        <v>376.4</v>
      </c>
      <c r="CJ6" s="35">
        <f t="shared" si="9"/>
        <v>383.92</v>
      </c>
      <c r="CK6" s="35">
        <f t="shared" si="9"/>
        <v>400.44</v>
      </c>
      <c r="CL6" s="34" t="str">
        <f>IF(CL7="","",IF(CL7="-","【-】","【"&amp;SUBSTITUTE(TEXT(CL7,"#,##0.00"),"-","△")&amp;"】"))</f>
        <v>【377.19】</v>
      </c>
      <c r="CM6" s="35">
        <f>IF(CM7="",NA(),CM7)</f>
        <v>27.82</v>
      </c>
      <c r="CN6" s="35">
        <f t="shared" ref="CN6:CV6" si="10">IF(CN7="",NA(),CN7)</f>
        <v>28.24</v>
      </c>
      <c r="CO6" s="35">
        <f t="shared" si="10"/>
        <v>28.56</v>
      </c>
      <c r="CP6" s="35">
        <f t="shared" si="10"/>
        <v>28.35</v>
      </c>
      <c r="CQ6" s="35">
        <f t="shared" si="10"/>
        <v>26.7</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78.72</v>
      </c>
      <c r="CY6" s="35">
        <f t="shared" ref="CY6:DG6" si="11">IF(CY7="",NA(),CY7)</f>
        <v>80.83</v>
      </c>
      <c r="CZ6" s="35">
        <f t="shared" si="11"/>
        <v>81.319999999999993</v>
      </c>
      <c r="DA6" s="35">
        <f t="shared" si="11"/>
        <v>80.94</v>
      </c>
      <c r="DB6" s="35">
        <f t="shared" si="11"/>
        <v>88.31</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34827</v>
      </c>
      <c r="D7" s="37">
        <v>47</v>
      </c>
      <c r="E7" s="37">
        <v>17</v>
      </c>
      <c r="F7" s="37">
        <v>6</v>
      </c>
      <c r="G7" s="37">
        <v>0</v>
      </c>
      <c r="H7" s="37" t="s">
        <v>99</v>
      </c>
      <c r="I7" s="37" t="s">
        <v>100</v>
      </c>
      <c r="J7" s="37" t="s">
        <v>101</v>
      </c>
      <c r="K7" s="37" t="s">
        <v>102</v>
      </c>
      <c r="L7" s="37" t="s">
        <v>103</v>
      </c>
      <c r="M7" s="37" t="s">
        <v>104</v>
      </c>
      <c r="N7" s="38" t="s">
        <v>105</v>
      </c>
      <c r="O7" s="38" t="s">
        <v>106</v>
      </c>
      <c r="P7" s="38">
        <v>14.48</v>
      </c>
      <c r="Q7" s="38">
        <v>94.75</v>
      </c>
      <c r="R7" s="38">
        <v>2827</v>
      </c>
      <c r="S7" s="38">
        <v>15665</v>
      </c>
      <c r="T7" s="38">
        <v>262.81</v>
      </c>
      <c r="U7" s="38">
        <v>59.61</v>
      </c>
      <c r="V7" s="38">
        <v>2242</v>
      </c>
      <c r="W7" s="38">
        <v>1.1000000000000001</v>
      </c>
      <c r="X7" s="38">
        <v>2038.18</v>
      </c>
      <c r="Y7" s="38">
        <v>79.739999999999995</v>
      </c>
      <c r="Z7" s="38">
        <v>78.930000000000007</v>
      </c>
      <c r="AA7" s="38">
        <v>78.92</v>
      </c>
      <c r="AB7" s="38">
        <v>80.73</v>
      </c>
      <c r="AC7" s="38">
        <v>81.260000000000005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1541</v>
      </c>
      <c r="BG7" s="38">
        <v>1379.9</v>
      </c>
      <c r="BH7" s="38">
        <v>1280.19</v>
      </c>
      <c r="BI7" s="38">
        <v>1202.1500000000001</v>
      </c>
      <c r="BJ7" s="38">
        <v>1144.7</v>
      </c>
      <c r="BK7" s="38">
        <v>830.5</v>
      </c>
      <c r="BL7" s="38">
        <v>1029.24</v>
      </c>
      <c r="BM7" s="38">
        <v>1063.93</v>
      </c>
      <c r="BN7" s="38">
        <v>1060.8599999999999</v>
      </c>
      <c r="BO7" s="38">
        <v>1006.65</v>
      </c>
      <c r="BP7" s="38">
        <v>973.2</v>
      </c>
      <c r="BQ7" s="38">
        <v>38.020000000000003</v>
      </c>
      <c r="BR7" s="38">
        <v>39.32</v>
      </c>
      <c r="BS7" s="38">
        <v>40.25</v>
      </c>
      <c r="BT7" s="38">
        <v>37.880000000000003</v>
      </c>
      <c r="BU7" s="38">
        <v>33.26</v>
      </c>
      <c r="BV7" s="38">
        <v>43.66</v>
      </c>
      <c r="BW7" s="38">
        <v>43.13</v>
      </c>
      <c r="BX7" s="38">
        <v>46.26</v>
      </c>
      <c r="BY7" s="38">
        <v>45.81</v>
      </c>
      <c r="BZ7" s="38">
        <v>43.43</v>
      </c>
      <c r="CA7" s="38">
        <v>45.14</v>
      </c>
      <c r="CB7" s="38">
        <v>402.72</v>
      </c>
      <c r="CC7" s="38">
        <v>394.84</v>
      </c>
      <c r="CD7" s="38">
        <v>386.55</v>
      </c>
      <c r="CE7" s="38">
        <v>407.33</v>
      </c>
      <c r="CF7" s="38">
        <v>461.31</v>
      </c>
      <c r="CG7" s="38">
        <v>382.09</v>
      </c>
      <c r="CH7" s="38">
        <v>392.03</v>
      </c>
      <c r="CI7" s="38">
        <v>376.4</v>
      </c>
      <c r="CJ7" s="38">
        <v>383.92</v>
      </c>
      <c r="CK7" s="38">
        <v>400.44</v>
      </c>
      <c r="CL7" s="38">
        <v>377.19</v>
      </c>
      <c r="CM7" s="38">
        <v>27.82</v>
      </c>
      <c r="CN7" s="38">
        <v>28.24</v>
      </c>
      <c r="CO7" s="38">
        <v>28.56</v>
      </c>
      <c r="CP7" s="38">
        <v>28.35</v>
      </c>
      <c r="CQ7" s="38">
        <v>26.7</v>
      </c>
      <c r="CR7" s="38">
        <v>39.68</v>
      </c>
      <c r="CS7" s="38">
        <v>35.64</v>
      </c>
      <c r="CT7" s="38">
        <v>33.729999999999997</v>
      </c>
      <c r="CU7" s="38">
        <v>33.21</v>
      </c>
      <c r="CV7" s="38">
        <v>32.229999999999997</v>
      </c>
      <c r="CW7" s="38">
        <v>33.69</v>
      </c>
      <c r="CX7" s="38">
        <v>78.72</v>
      </c>
      <c r="CY7" s="38">
        <v>80.83</v>
      </c>
      <c r="CZ7" s="38">
        <v>81.319999999999993</v>
      </c>
      <c r="DA7" s="38">
        <v>80.94</v>
      </c>
      <c r="DB7" s="38">
        <v>88.31</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小原　裕毅</cp:lastModifiedBy>
  <cp:lastPrinted>2020-01-15T02:05:26Z</cp:lastPrinted>
  <dcterms:created xsi:type="dcterms:W3CDTF">2019-12-05T05:24:46Z</dcterms:created>
  <dcterms:modified xsi:type="dcterms:W3CDTF">2020-01-15T02:06:30Z</dcterms:modified>
  <cp:category/>
</cp:coreProperties>
</file>