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8495" windowHeight="10725"/>
  </bookViews>
  <sheets>
    <sheet name="Sheet1" sheetId="1" r:id="rId1"/>
  </sheets>
  <definedNames>
    <definedName name="_xlnm.Print_Area" localSheetId="0">Sheet1!$A$1:$H$61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6" i="1" l="1"/>
  <c r="C16" i="1"/>
  <c r="C14" i="1"/>
  <c r="C25" i="1"/>
  <c r="C24" i="1"/>
  <c r="C18" i="1"/>
  <c r="C22" i="1"/>
  <c r="C27" i="1"/>
  <c r="C29" i="1"/>
  <c r="C23" i="1"/>
  <c r="C20" i="1"/>
  <c r="H11" i="1"/>
  <c r="C11" i="1"/>
</calcChain>
</file>

<file path=xl/sharedStrings.xml><?xml version="1.0" encoding="utf-8"?>
<sst xmlns="http://schemas.openxmlformats.org/spreadsheetml/2006/main" count="53" uniqueCount="53">
  <si>
    <t>№</t>
    <phoneticPr fontId="1"/>
  </si>
  <si>
    <t>申込団体名</t>
    <rPh sb="0" eb="2">
      <t>モウシコミ</t>
    </rPh>
    <rPh sb="2" eb="4">
      <t>ダンタイ</t>
    </rPh>
    <rPh sb="4" eb="5">
      <t>メイ</t>
    </rPh>
    <phoneticPr fontId="1"/>
  </si>
  <si>
    <t>安渡町内会（大槌町）</t>
    <rPh sb="0" eb="2">
      <t>アンド</t>
    </rPh>
    <rPh sb="2" eb="5">
      <t>チョウナイカイ</t>
    </rPh>
    <rPh sb="6" eb="9">
      <t>オオツチチョウ</t>
    </rPh>
    <phoneticPr fontId="1"/>
  </si>
  <si>
    <t>NPO法人紫波みらい研究所（紫波町）</t>
    <rPh sb="3" eb="5">
      <t>ホウジン</t>
    </rPh>
    <rPh sb="5" eb="7">
      <t>シワ</t>
    </rPh>
    <rPh sb="10" eb="13">
      <t>ケンキュウショ</t>
    </rPh>
    <rPh sb="14" eb="17">
      <t>シワチョウ</t>
    </rPh>
    <phoneticPr fontId="1"/>
  </si>
  <si>
    <t>八木沢川を守り育てる会（宮古市）</t>
    <rPh sb="0" eb="4">
      <t>ヤギサワカワ</t>
    </rPh>
    <rPh sb="5" eb="6">
      <t>マモ</t>
    </rPh>
    <rPh sb="7" eb="8">
      <t>ソダ</t>
    </rPh>
    <rPh sb="10" eb="11">
      <t>カイ</t>
    </rPh>
    <rPh sb="12" eb="15">
      <t>ミヤコシ</t>
    </rPh>
    <phoneticPr fontId="1"/>
  </si>
  <si>
    <t>活動日</t>
    <rPh sb="0" eb="3">
      <t>カツドウビ</t>
    </rPh>
    <phoneticPr fontId="1"/>
  </si>
  <si>
    <t>活動場所</t>
    <rPh sb="0" eb="2">
      <t>カツドウ</t>
    </rPh>
    <rPh sb="2" eb="4">
      <t>バショ</t>
    </rPh>
    <phoneticPr fontId="1"/>
  </si>
  <si>
    <t>重茂中学校（宮古市）</t>
    <rPh sb="0" eb="5">
      <t>オモエチュウガッコウ</t>
    </rPh>
    <rPh sb="6" eb="9">
      <t>ミヤコシ</t>
    </rPh>
    <phoneticPr fontId="1"/>
  </si>
  <si>
    <t>丹藤川自然愛護少年団（岩手町）</t>
    <rPh sb="0" eb="10">
      <t>タンドウカワシゼンアイゴショウネンダン</t>
    </rPh>
    <rPh sb="11" eb="13">
      <t>イワテ</t>
    </rPh>
    <rPh sb="13" eb="14">
      <t>マチ</t>
    </rPh>
    <phoneticPr fontId="1"/>
  </si>
  <si>
    <t>吉里吉里地区教育振興実践協議会（大槌町）</t>
    <rPh sb="0" eb="6">
      <t>キリキリチク</t>
    </rPh>
    <rPh sb="6" eb="8">
      <t>キョウイク</t>
    </rPh>
    <rPh sb="8" eb="10">
      <t>シンコウ</t>
    </rPh>
    <rPh sb="10" eb="12">
      <t>ジッセン</t>
    </rPh>
    <rPh sb="12" eb="15">
      <t>キョウギカイ</t>
    </rPh>
    <rPh sb="16" eb="19">
      <t>オオツチチョウ</t>
    </rPh>
    <phoneticPr fontId="1"/>
  </si>
  <si>
    <t>一般社団法人紫波町観光交流協会（紫波町）</t>
    <rPh sb="0" eb="4">
      <t>イッパンシャダン</t>
    </rPh>
    <rPh sb="4" eb="6">
      <t>ホウジン</t>
    </rPh>
    <rPh sb="6" eb="9">
      <t>シワチョウ</t>
    </rPh>
    <rPh sb="9" eb="11">
      <t>カンコウ</t>
    </rPh>
    <rPh sb="11" eb="13">
      <t>コウリュウ</t>
    </rPh>
    <rPh sb="13" eb="15">
      <t>キョウカイ</t>
    </rPh>
    <rPh sb="16" eb="19">
      <t>シワチョウ</t>
    </rPh>
    <phoneticPr fontId="1"/>
  </si>
  <si>
    <t>参加人数</t>
    <rPh sb="0" eb="2">
      <t>サンカ</t>
    </rPh>
    <rPh sb="2" eb="4">
      <t>ニンスウ</t>
    </rPh>
    <phoneticPr fontId="1"/>
  </si>
  <si>
    <t>6月21日</t>
    <rPh sb="1" eb="2">
      <t>ガツ</t>
    </rPh>
    <rPh sb="4" eb="5">
      <t>ニチ</t>
    </rPh>
    <phoneticPr fontId="1"/>
  </si>
  <si>
    <t>宮古市重茂浦の沢漁港追切地区</t>
    <rPh sb="0" eb="3">
      <t>ミヤコシ</t>
    </rPh>
    <rPh sb="3" eb="5">
      <t>オモエ</t>
    </rPh>
    <rPh sb="5" eb="6">
      <t>ウラ</t>
    </rPh>
    <rPh sb="7" eb="8">
      <t>サワ</t>
    </rPh>
    <rPh sb="8" eb="10">
      <t>ギョコウ</t>
    </rPh>
    <rPh sb="10" eb="12">
      <t>オイキリ</t>
    </rPh>
    <rPh sb="12" eb="14">
      <t>チク</t>
    </rPh>
    <phoneticPr fontId="1"/>
  </si>
  <si>
    <t>ペットボトル、ボトルキャップ</t>
    <phoneticPr fontId="1"/>
  </si>
  <si>
    <t>ストロー、フォーク、スプーン等</t>
    <rPh sb="14" eb="15">
      <t>トウ</t>
    </rPh>
    <phoneticPr fontId="1"/>
  </si>
  <si>
    <t>使い捨て食品容器（生活由来発泡スチロール含）</t>
    <rPh sb="0" eb="1">
      <t>ツカ</t>
    </rPh>
    <rPh sb="2" eb="3">
      <t>ス</t>
    </rPh>
    <rPh sb="4" eb="6">
      <t>ショクヒン</t>
    </rPh>
    <rPh sb="6" eb="8">
      <t>ヨウキ</t>
    </rPh>
    <rPh sb="9" eb="11">
      <t>セイカツ</t>
    </rPh>
    <rPh sb="11" eb="13">
      <t>ユライ</t>
    </rPh>
    <rPh sb="13" eb="15">
      <t>ハッポウ</t>
    </rPh>
    <rPh sb="20" eb="21">
      <t>フク</t>
    </rPh>
    <phoneticPr fontId="1"/>
  </si>
  <si>
    <t>その他日用品類</t>
    <rPh sb="2" eb="3">
      <t>タ</t>
    </rPh>
    <rPh sb="3" eb="6">
      <t>ニチヨウヒン</t>
    </rPh>
    <rPh sb="6" eb="7">
      <t>ルイ</t>
    </rPh>
    <phoneticPr fontId="1"/>
  </si>
  <si>
    <t>農業資材（肥料袋、マルチ、苗トレー等）</t>
    <rPh sb="0" eb="4">
      <t>ノウギョウシザイ</t>
    </rPh>
    <rPh sb="5" eb="8">
      <t>ヒリョウブクロ</t>
    </rPh>
    <rPh sb="13" eb="14">
      <t>ナエ</t>
    </rPh>
    <rPh sb="17" eb="18">
      <t>トウ</t>
    </rPh>
    <phoneticPr fontId="1"/>
  </si>
  <si>
    <t>ブイ（漁具）</t>
    <rPh sb="3" eb="5">
      <t>ギョグ</t>
    </rPh>
    <phoneticPr fontId="1"/>
  </si>
  <si>
    <t>ロープ、ひも、漁網（漁具）</t>
    <rPh sb="7" eb="9">
      <t>ギョモウ</t>
    </rPh>
    <rPh sb="10" eb="12">
      <t>ギョグ</t>
    </rPh>
    <phoneticPr fontId="1"/>
  </si>
  <si>
    <t>その他の漁具</t>
    <rPh sb="2" eb="3">
      <t>タ</t>
    </rPh>
    <rPh sb="4" eb="6">
      <t>ギョグ</t>
    </rPh>
    <phoneticPr fontId="1"/>
  </si>
  <si>
    <t>プラスチック</t>
    <phoneticPr fontId="1"/>
  </si>
  <si>
    <t>ゴム（タイヤ等）</t>
    <rPh sb="6" eb="7">
      <t>トウ</t>
    </rPh>
    <phoneticPr fontId="1"/>
  </si>
  <si>
    <t>ガラス、陶器、ビン</t>
    <rPh sb="4" eb="6">
      <t>トウキ</t>
    </rPh>
    <phoneticPr fontId="1"/>
  </si>
  <si>
    <t>自然物</t>
    <rPh sb="0" eb="3">
      <t>シゼンブツ</t>
    </rPh>
    <phoneticPr fontId="1"/>
  </si>
  <si>
    <t>（単位：kg）</t>
    <rPh sb="1" eb="3">
      <t>タンイ</t>
    </rPh>
    <phoneticPr fontId="1"/>
  </si>
  <si>
    <t>回収量（kg）</t>
    <rPh sb="0" eb="3">
      <t>カイシュウリョウ</t>
    </rPh>
    <phoneticPr fontId="1"/>
  </si>
  <si>
    <t>中国語表記のペットボトル２個
タイ語表記のペットボトル２個
シンガポール製のペットボトル１個</t>
    <phoneticPr fontId="1"/>
  </si>
  <si>
    <t>6月16日、9月15日</t>
    <rPh sb="1" eb="2">
      <t>ガツ</t>
    </rPh>
    <rPh sb="4" eb="5">
      <t>ニチ</t>
    </rPh>
    <rPh sb="7" eb="8">
      <t>ガツ</t>
    </rPh>
    <rPh sb="10" eb="11">
      <t>ニチ</t>
    </rPh>
    <phoneticPr fontId="1"/>
  </si>
  <si>
    <t>参加人数計</t>
    <rPh sb="0" eb="2">
      <t>サンカ</t>
    </rPh>
    <rPh sb="2" eb="4">
      <t>ニンズウ</t>
    </rPh>
    <rPh sb="4" eb="5">
      <t>ケイ</t>
    </rPh>
    <phoneticPr fontId="1"/>
  </si>
  <si>
    <t>回収量計</t>
    <rPh sb="0" eb="3">
      <t>カイシュウリョウ</t>
    </rPh>
    <rPh sb="3" eb="4">
      <t>ケイ</t>
    </rPh>
    <phoneticPr fontId="1"/>
  </si>
  <si>
    <t>大槌町安渡地域内公道、町有地公園、河川敷等</t>
    <rPh sb="0" eb="3">
      <t>オオツチチョウ</t>
    </rPh>
    <rPh sb="3" eb="5">
      <t>アンド</t>
    </rPh>
    <rPh sb="5" eb="7">
      <t>チイキ</t>
    </rPh>
    <rPh sb="7" eb="8">
      <t>ナイ</t>
    </rPh>
    <rPh sb="8" eb="10">
      <t>コウドウ</t>
    </rPh>
    <rPh sb="11" eb="14">
      <t>チョウユウチ</t>
    </rPh>
    <rPh sb="14" eb="16">
      <t>コウエン</t>
    </rPh>
    <rPh sb="17" eb="20">
      <t>カセンシキ</t>
    </rPh>
    <rPh sb="20" eb="21">
      <t>トウ</t>
    </rPh>
    <phoneticPr fontId="1"/>
  </si>
  <si>
    <t>未分類可燃ごみ</t>
    <rPh sb="0" eb="3">
      <t>ミブンルイ</t>
    </rPh>
    <rPh sb="3" eb="5">
      <t>カネン</t>
    </rPh>
    <phoneticPr fontId="1"/>
  </si>
  <si>
    <t>紙、段ボール</t>
    <rPh sb="0" eb="1">
      <t>カミ</t>
    </rPh>
    <rPh sb="2" eb="3">
      <t>ダン</t>
    </rPh>
    <phoneticPr fontId="1"/>
  </si>
  <si>
    <t>木、木材</t>
    <rPh sb="0" eb="1">
      <t>キ</t>
    </rPh>
    <rPh sb="2" eb="4">
      <t>モクザイ</t>
    </rPh>
    <phoneticPr fontId="1"/>
  </si>
  <si>
    <t>10月27日</t>
    <rPh sb="2" eb="3">
      <t>ガツ</t>
    </rPh>
    <rPh sb="5" eb="6">
      <t>ニチ</t>
    </rPh>
    <phoneticPr fontId="1"/>
  </si>
  <si>
    <t>丹藤川遊歩道、岩手町立川口小学校周辺、国道４号線川口バイパス</t>
    <rPh sb="0" eb="2">
      <t>タンドウ</t>
    </rPh>
    <rPh sb="2" eb="3">
      <t>カワ</t>
    </rPh>
    <rPh sb="3" eb="6">
      <t>ユウホドウ</t>
    </rPh>
    <rPh sb="7" eb="10">
      <t>イワテマチ</t>
    </rPh>
    <rPh sb="10" eb="11">
      <t>リツ</t>
    </rPh>
    <rPh sb="11" eb="13">
      <t>カワグチ</t>
    </rPh>
    <rPh sb="13" eb="16">
      <t>ショウガッコウ</t>
    </rPh>
    <rPh sb="16" eb="18">
      <t>シュウヘン</t>
    </rPh>
    <rPh sb="19" eb="21">
      <t>コクドウ</t>
    </rPh>
    <rPh sb="22" eb="24">
      <t>ゴウセン</t>
    </rPh>
    <rPh sb="24" eb="26">
      <t>カワグチ</t>
    </rPh>
    <phoneticPr fontId="1"/>
  </si>
  <si>
    <t>その他未分類プラ</t>
    <rPh sb="2" eb="3">
      <t>タ</t>
    </rPh>
    <rPh sb="3" eb="6">
      <t>ミブンルイ</t>
    </rPh>
    <phoneticPr fontId="1"/>
  </si>
  <si>
    <t>金属（漁業系廃棄物、鉄くず、缶等）</t>
    <rPh sb="0" eb="2">
      <t>キンゾク</t>
    </rPh>
    <rPh sb="3" eb="5">
      <t>ギョギョウ</t>
    </rPh>
    <rPh sb="5" eb="6">
      <t>ケイ</t>
    </rPh>
    <rPh sb="6" eb="9">
      <t>ハイキブツ</t>
    </rPh>
    <rPh sb="10" eb="11">
      <t>テツ</t>
    </rPh>
    <rPh sb="14" eb="15">
      <t>カン</t>
    </rPh>
    <rPh sb="15" eb="16">
      <t>トウ</t>
    </rPh>
    <phoneticPr fontId="1"/>
  </si>
  <si>
    <t>その他（農機具部品、バッテリー）</t>
    <rPh sb="2" eb="3">
      <t>タ</t>
    </rPh>
    <rPh sb="4" eb="7">
      <t>ノウキグ</t>
    </rPh>
    <rPh sb="7" eb="9">
      <t>ブヒン</t>
    </rPh>
    <phoneticPr fontId="1"/>
  </si>
  <si>
    <t>7月21日</t>
    <rPh sb="1" eb="2">
      <t>ガツ</t>
    </rPh>
    <rPh sb="4" eb="5">
      <t>ニチ</t>
    </rPh>
    <phoneticPr fontId="1"/>
  </si>
  <si>
    <t>大槌町吉里吉里海岸</t>
    <rPh sb="0" eb="3">
      <t>オオツチチョウ</t>
    </rPh>
    <rPh sb="3" eb="9">
      <t>キリキリカイガン</t>
    </rPh>
    <phoneticPr fontId="1"/>
  </si>
  <si>
    <t>6月29日、11月3日</t>
    <rPh sb="1" eb="2">
      <t>ガツ</t>
    </rPh>
    <rPh sb="4" eb="5">
      <t>ニチ</t>
    </rPh>
    <rPh sb="8" eb="9">
      <t>ガツ</t>
    </rPh>
    <rPh sb="10" eb="11">
      <t>ニチ</t>
    </rPh>
    <phoneticPr fontId="1"/>
  </si>
  <si>
    <t>宮古市八木沢第７地割</t>
    <rPh sb="0" eb="3">
      <t>ミヤコシ</t>
    </rPh>
    <rPh sb="3" eb="6">
      <t>ヤギサワ</t>
    </rPh>
    <rPh sb="6" eb="7">
      <t>ダイ</t>
    </rPh>
    <rPh sb="8" eb="10">
      <t>チワリ</t>
    </rPh>
    <phoneticPr fontId="1"/>
  </si>
  <si>
    <t>9月7日</t>
    <rPh sb="1" eb="2">
      <t>ガツ</t>
    </rPh>
    <rPh sb="3" eb="4">
      <t>ニチ</t>
    </rPh>
    <phoneticPr fontId="1"/>
  </si>
  <si>
    <t>紫波町上平沢地区滝名川</t>
    <rPh sb="0" eb="3">
      <t>シワチョウ</t>
    </rPh>
    <rPh sb="3" eb="6">
      <t>カミヒラサワ</t>
    </rPh>
    <rPh sb="6" eb="8">
      <t>チク</t>
    </rPh>
    <rPh sb="8" eb="11">
      <t>タキナカワ</t>
    </rPh>
    <phoneticPr fontId="1"/>
  </si>
  <si>
    <t>8月11日</t>
    <rPh sb="1" eb="2">
      <t>ガツ</t>
    </rPh>
    <rPh sb="4" eb="5">
      <t>ニチ</t>
    </rPh>
    <phoneticPr fontId="1"/>
  </si>
  <si>
    <t>紫波町桜町字下川原地内</t>
    <rPh sb="0" eb="3">
      <t>シワチョウ</t>
    </rPh>
    <rPh sb="3" eb="5">
      <t>サクラマチ</t>
    </rPh>
    <rPh sb="5" eb="6">
      <t>アザ</t>
    </rPh>
    <rPh sb="6" eb="9">
      <t>シモカワハラ</t>
    </rPh>
    <rPh sb="9" eb="11">
      <t>チナイ</t>
    </rPh>
    <phoneticPr fontId="1"/>
  </si>
  <si>
    <t>１　海岸漂着物対策環境保全団体育成・普及啓発（清掃イベント助成）実績一覧</t>
    <rPh sb="2" eb="4">
      <t>カイガン</t>
    </rPh>
    <rPh sb="4" eb="7">
      <t>ヒョウチャクブツ</t>
    </rPh>
    <rPh sb="7" eb="9">
      <t>タイサク</t>
    </rPh>
    <rPh sb="9" eb="11">
      <t>カンキョウ</t>
    </rPh>
    <rPh sb="11" eb="13">
      <t>ホゼン</t>
    </rPh>
    <rPh sb="13" eb="15">
      <t>ダンタイ</t>
    </rPh>
    <rPh sb="15" eb="17">
      <t>イクセイ</t>
    </rPh>
    <rPh sb="18" eb="22">
      <t>フキュウケイハツ</t>
    </rPh>
    <rPh sb="23" eb="25">
      <t>セイソウ</t>
    </rPh>
    <rPh sb="29" eb="31">
      <t>ジョセイ</t>
    </rPh>
    <rPh sb="32" eb="34">
      <t>ジッセキ</t>
    </rPh>
    <rPh sb="34" eb="36">
      <t>イチラン</t>
    </rPh>
    <phoneticPr fontId="1"/>
  </si>
  <si>
    <t>２　清掃イベントで回収されたごみの分類別集計</t>
    <rPh sb="2" eb="4">
      <t>セイソウ</t>
    </rPh>
    <rPh sb="9" eb="11">
      <t>カイシュウ</t>
    </rPh>
    <rPh sb="17" eb="20">
      <t>ブンルイベツ</t>
    </rPh>
    <rPh sb="20" eb="22">
      <t>シュウケイ</t>
    </rPh>
    <phoneticPr fontId="1"/>
  </si>
  <si>
    <t>３　左のうち、明らかに外国由来と判別されたごみ</t>
    <rPh sb="2" eb="3">
      <t>ヒダリ</t>
    </rPh>
    <rPh sb="7" eb="8">
      <t>アキ</t>
    </rPh>
    <rPh sb="11" eb="15">
      <t>ガイコクユライ</t>
    </rPh>
    <rPh sb="16" eb="18">
      <t>ハンベツ</t>
    </rPh>
    <phoneticPr fontId="1"/>
  </si>
  <si>
    <t>＜活動の様子＞</t>
    <rPh sb="1" eb="3">
      <t>カツドウ</t>
    </rPh>
    <rPh sb="4" eb="6">
      <t>ヨウス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</si>
</sst>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"/>
  </numFmts>
  <fonts count="5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b/>
      <sz val="12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38" fontId="2" fillId="0" borderId="0" applyFont="0" applyFill="0" applyBorder="0" applyAlignment="0" applyProtection="0">
      <alignment vertical="center"/>
    </xf>
  </cellStyleXfs>
  <cellXfs count="40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Alignment="1">
      <alignment vertical="center"/>
    </xf>
    <xf numFmtId="49" fontId="0" fillId="0" borderId="1" xfId="1" applyNumberFormat="1" applyFont="1" applyBorder="1" applyAlignment="1">
      <alignment horizontal="left" shrinkToFit="1"/>
    </xf>
    <xf numFmtId="0" fontId="0" fillId="0" borderId="0" xfId="0" applyBorder="1"/>
    <xf numFmtId="0" fontId="0" fillId="0" borderId="0" xfId="0" applyBorder="1" applyAlignment="1"/>
    <xf numFmtId="176" fontId="0" fillId="0" borderId="1" xfId="0" applyNumberFormat="1" applyBorder="1"/>
    <xf numFmtId="176" fontId="0" fillId="0" borderId="1" xfId="0" applyNumberFormat="1" applyBorder="1" applyAlignment="1">
      <alignment horizontal="right"/>
    </xf>
    <xf numFmtId="0" fontId="0" fillId="0" borderId="0" xfId="0" applyBorder="1" applyAlignment="1">
      <alignment vertical="top" wrapText="1"/>
    </xf>
    <xf numFmtId="0" fontId="0" fillId="0" borderId="8" xfId="0" applyBorder="1" applyAlignment="1">
      <alignment horizontal="center"/>
    </xf>
    <xf numFmtId="0" fontId="0" fillId="0" borderId="8" xfId="0" applyBorder="1"/>
    <xf numFmtId="49" fontId="0" fillId="0" borderId="8" xfId="1" applyNumberFormat="1" applyFont="1" applyBorder="1" applyAlignment="1">
      <alignment horizontal="left" shrinkToFit="1"/>
    </xf>
    <xf numFmtId="176" fontId="0" fillId="0" borderId="8" xfId="0" applyNumberFormat="1" applyBorder="1" applyAlignment="1"/>
    <xf numFmtId="0" fontId="0" fillId="0" borderId="7" xfId="0" applyBorder="1" applyAlignment="1">
      <alignment horizontal="center" vertical="center"/>
    </xf>
    <xf numFmtId="0" fontId="0" fillId="0" borderId="7" xfId="0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0" fillId="0" borderId="1" xfId="0" applyBorder="1" applyAlignment="1">
      <alignment horizontal="left" vertical="top" wrapText="1"/>
    </xf>
    <xf numFmtId="49" fontId="0" fillId="0" borderId="1" xfId="1" applyNumberFormat="1" applyFont="1" applyBorder="1" applyAlignment="1">
      <alignment horizontal="center"/>
    </xf>
    <xf numFmtId="0" fontId="0" fillId="0" borderId="0" xfId="0" applyBorder="1" applyAlignment="1">
      <alignment horizontal="right"/>
    </xf>
    <xf numFmtId="38" fontId="0" fillId="0" borderId="1" xfId="1" applyFont="1" applyBorder="1" applyAlignment="1">
      <alignment horizontal="right"/>
    </xf>
    <xf numFmtId="49" fontId="0" fillId="0" borderId="0" xfId="1" applyNumberFormat="1" applyFont="1" applyBorder="1" applyAlignment="1">
      <alignment horizontal="right" shrinkToFit="1"/>
    </xf>
    <xf numFmtId="49" fontId="0" fillId="0" borderId="5" xfId="1" applyNumberFormat="1" applyFont="1" applyBorder="1" applyAlignment="1">
      <alignment horizontal="center" shrinkToFit="1"/>
    </xf>
    <xf numFmtId="49" fontId="0" fillId="0" borderId="6" xfId="1" applyNumberFormat="1" applyFont="1" applyBorder="1" applyAlignment="1">
      <alignment horizontal="center" shrinkToFit="1"/>
    </xf>
    <xf numFmtId="49" fontId="0" fillId="0" borderId="3" xfId="1" applyNumberFormat="1" applyFont="1" applyBorder="1" applyAlignment="1">
      <alignment horizontal="center"/>
    </xf>
    <xf numFmtId="49" fontId="0" fillId="0" borderId="4" xfId="1" applyNumberFormat="1" applyFont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3" fillId="0" borderId="2" xfId="0" applyFont="1" applyBorder="1" applyAlignment="1">
      <alignment horizontal="left"/>
    </xf>
    <xf numFmtId="0" fontId="0" fillId="0" borderId="1" xfId="0" applyBorder="1" applyAlignment="1">
      <alignment horizontal="center" vertical="center" textRotation="255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8" fontId="0" fillId="0" borderId="5" xfId="1" applyFont="1" applyBorder="1" applyAlignment="1">
      <alignment horizontal="right"/>
    </xf>
    <xf numFmtId="38" fontId="0" fillId="0" borderId="6" xfId="1" applyFont="1" applyBorder="1" applyAlignment="1">
      <alignment horizontal="right"/>
    </xf>
    <xf numFmtId="38" fontId="0" fillId="0" borderId="3" xfId="1" applyFont="1" applyBorder="1" applyAlignment="1">
      <alignment horizontal="right"/>
    </xf>
    <xf numFmtId="38" fontId="0" fillId="0" borderId="4" xfId="1" applyFont="1" applyBorder="1" applyAlignment="1">
      <alignment horizontal="right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3448049</xdr:colOff>
      <xdr:row>0</xdr:row>
      <xdr:rowOff>7620</xdr:rowOff>
    </xdr:from>
    <xdr:to>
      <xdr:col>8</xdr:col>
      <xdr:colOff>3174</xdr:colOff>
      <xdr:row>1</xdr:row>
      <xdr:rowOff>160020</xdr:rowOff>
    </xdr:to>
    <xdr:sp macro="" textlink="">
      <xdr:nvSpPr>
        <xdr:cNvPr id="7" name="テキスト ボックス 3"/>
        <xdr:cNvSpPr txBox="1"/>
      </xdr:nvSpPr>
      <xdr:spPr>
        <a:xfrm>
          <a:off x="9963149" y="7620"/>
          <a:ext cx="1279525" cy="381000"/>
        </a:xfrm>
        <a:prstGeom prst="rect">
          <a:avLst/>
        </a:prstGeom>
        <a:solidFill>
          <a:schemeClr val="lt1"/>
        </a:solidFill>
        <a:ln w="6350">
          <a:solidFill>
            <a:prstClr val="black"/>
          </a:solidFill>
        </a:ln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latin typeface="Century" panose="02040604050505020304" pitchFamily="18" charset="0"/>
              <a:ea typeface="ＭＳ ゴシック" panose="020B0609070205080204" pitchFamily="49" charset="-128"/>
              <a:cs typeface="Times New Roman" panose="02020603050405020304" pitchFamily="18" charset="0"/>
            </a:rPr>
            <a:t>資料４</a:t>
          </a:r>
          <a:r>
            <a:rPr lang="ja-JP" altLang="en-US" sz="1050" kern="100">
              <a:effectLst/>
              <a:latin typeface="Century" panose="02040604050505020304" pitchFamily="18" charset="0"/>
              <a:ea typeface="ＭＳ ゴシック" panose="020B0609070205080204" pitchFamily="49" charset="-128"/>
              <a:cs typeface="Times New Roman" panose="02020603050405020304" pitchFamily="18" charset="0"/>
            </a:rPr>
            <a:t>・別紙１</a:t>
          </a:r>
          <a:endParaRPr lang="ja-JP" sz="1050" kern="100">
            <a:effectLst/>
            <a:latin typeface="Century" panose="02040604050505020304" pitchFamily="18" charset="0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990600</xdr:colOff>
      <xdr:row>31</xdr:row>
      <xdr:rowOff>19051</xdr:rowOff>
    </xdr:from>
    <xdr:to>
      <xdr:col>7</xdr:col>
      <xdr:colOff>844549</xdr:colOff>
      <xdr:row>42</xdr:row>
      <xdr:rowOff>66675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7219951"/>
          <a:ext cx="3416299" cy="2562224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209555</xdr:colOff>
      <xdr:row>31</xdr:row>
      <xdr:rowOff>18341</xdr:rowOff>
    </xdr:from>
    <xdr:to>
      <xdr:col>6</xdr:col>
      <xdr:colOff>922427</xdr:colOff>
      <xdr:row>42</xdr:row>
      <xdr:rowOff>66674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13737" y="6758384"/>
          <a:ext cx="2562933" cy="348464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31</xdr:row>
      <xdr:rowOff>19049</xdr:rowOff>
    </xdr:from>
    <xdr:to>
      <xdr:col>2</xdr:col>
      <xdr:colOff>132666</xdr:colOff>
      <xdr:row>42</xdr:row>
      <xdr:rowOff>57150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7219949"/>
          <a:ext cx="3818840" cy="255270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42</xdr:row>
      <xdr:rowOff>114301</xdr:rowOff>
    </xdr:from>
    <xdr:to>
      <xdr:col>1</xdr:col>
      <xdr:colOff>2912268</xdr:colOff>
      <xdr:row>60</xdr:row>
      <xdr:rowOff>200025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791701"/>
          <a:ext cx="3150393" cy="4200524"/>
        </a:xfrm>
        <a:prstGeom prst="rect">
          <a:avLst/>
        </a:prstGeom>
      </xdr:spPr>
    </xdr:pic>
    <xdr:clientData/>
  </xdr:twoCellAnchor>
  <xdr:twoCellAnchor editAs="oneCell">
    <xdr:from>
      <xdr:col>1</xdr:col>
      <xdr:colOff>2962275</xdr:colOff>
      <xdr:row>42</xdr:row>
      <xdr:rowOff>114300</xdr:rowOff>
    </xdr:from>
    <xdr:to>
      <xdr:col>6</xdr:col>
      <xdr:colOff>1524000</xdr:colOff>
      <xdr:row>52</xdr:row>
      <xdr:rowOff>40659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9791700"/>
          <a:ext cx="4781550" cy="2212359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2971801</xdr:colOff>
      <xdr:row>52</xdr:row>
      <xdr:rowOff>85726</xdr:rowOff>
    </xdr:from>
    <xdr:to>
      <xdr:col>5</xdr:col>
      <xdr:colOff>200026</xdr:colOff>
      <xdr:row>60</xdr:row>
      <xdr:rowOff>212156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6" y="12049126"/>
          <a:ext cx="2933700" cy="1955230"/>
        </a:xfrm>
        <a:prstGeom prst="rect">
          <a:avLst/>
        </a:prstGeom>
      </xdr:spPr>
    </xdr:pic>
    <xdr:clientData/>
  </xdr:twoCellAnchor>
  <xdr:twoCellAnchor editAs="oneCell">
    <xdr:from>
      <xdr:col>6</xdr:col>
      <xdr:colOff>1571626</xdr:colOff>
      <xdr:row>42</xdr:row>
      <xdr:rowOff>114300</xdr:rowOff>
    </xdr:from>
    <xdr:to>
      <xdr:col>7</xdr:col>
      <xdr:colOff>805348</xdr:colOff>
      <xdr:row>52</xdr:row>
      <xdr:rowOff>38100</xdr:rowOff>
    </xdr:to>
    <xdr:pic>
      <xdr:nvPicPr>
        <xdr:cNvPr id="13" name="図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54"/>
        <a:stretch/>
      </xdr:blipFill>
      <xdr:spPr bwMode="auto">
        <a:xfrm>
          <a:off x="8086726" y="9791700"/>
          <a:ext cx="2796072" cy="220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285751</xdr:colOff>
      <xdr:row>52</xdr:row>
      <xdr:rowOff>95250</xdr:rowOff>
    </xdr:from>
    <xdr:to>
      <xdr:col>6</xdr:col>
      <xdr:colOff>2834035</xdr:colOff>
      <xdr:row>60</xdr:row>
      <xdr:rowOff>209550</xdr:rowOff>
    </xdr:to>
    <xdr:pic>
      <xdr:nvPicPr>
        <xdr:cNvPr id="15" name="図 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1" y="12058650"/>
          <a:ext cx="3062634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2396490</xdr:colOff>
      <xdr:row>31</xdr:row>
      <xdr:rowOff>30480</xdr:rowOff>
    </xdr:from>
    <xdr:to>
      <xdr:col>2</xdr:col>
      <xdr:colOff>114300</xdr:colOff>
      <xdr:row>32</xdr:row>
      <xdr:rowOff>121920</xdr:rowOff>
    </xdr:to>
    <xdr:sp macro="" textlink="">
      <xdr:nvSpPr>
        <xdr:cNvPr id="5" name="テキスト ボックス 4"/>
        <xdr:cNvSpPr txBox="1"/>
      </xdr:nvSpPr>
      <xdr:spPr>
        <a:xfrm>
          <a:off x="2691765" y="7231380"/>
          <a:ext cx="1165860" cy="32004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重茂中学校</a:t>
          </a:r>
          <a:endParaRPr kumimoji="1" lang="en-US" altLang="ja-JP" sz="1100"/>
        </a:p>
      </xdr:txBody>
    </xdr:sp>
    <xdr:clientData/>
  </xdr:twoCellAnchor>
  <xdr:twoCellAnchor>
    <xdr:from>
      <xdr:col>5</xdr:col>
      <xdr:colOff>257175</xdr:colOff>
      <xdr:row>31</xdr:row>
      <xdr:rowOff>28575</xdr:rowOff>
    </xdr:from>
    <xdr:to>
      <xdr:col>6</xdr:col>
      <xdr:colOff>908685</xdr:colOff>
      <xdr:row>32</xdr:row>
      <xdr:rowOff>120015</xdr:rowOff>
    </xdr:to>
    <xdr:sp macro="" textlink="">
      <xdr:nvSpPr>
        <xdr:cNvPr id="24" name="テキスト ボックス 23"/>
        <xdr:cNvSpPr txBox="1"/>
      </xdr:nvSpPr>
      <xdr:spPr>
        <a:xfrm>
          <a:off x="6257925" y="7229475"/>
          <a:ext cx="1165860" cy="32004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重茂中学校</a:t>
          </a:r>
          <a:endParaRPr kumimoji="1" lang="en-US" altLang="ja-JP" sz="1100"/>
        </a:p>
      </xdr:txBody>
    </xdr:sp>
    <xdr:clientData/>
  </xdr:twoCellAnchor>
  <xdr:twoCellAnchor>
    <xdr:from>
      <xdr:col>6</xdr:col>
      <xdr:colOff>1628775</xdr:colOff>
      <xdr:row>52</xdr:row>
      <xdr:rowOff>95250</xdr:rowOff>
    </xdr:from>
    <xdr:to>
      <xdr:col>6</xdr:col>
      <xdr:colOff>2823210</xdr:colOff>
      <xdr:row>53</xdr:row>
      <xdr:rowOff>186690</xdr:rowOff>
    </xdr:to>
    <xdr:sp macro="" textlink="">
      <xdr:nvSpPr>
        <xdr:cNvPr id="25" name="テキスト ボックス 24"/>
        <xdr:cNvSpPr txBox="1"/>
      </xdr:nvSpPr>
      <xdr:spPr>
        <a:xfrm>
          <a:off x="8143875" y="12096750"/>
          <a:ext cx="1194435" cy="32004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安渡町内会</a:t>
          </a:r>
          <a:endParaRPr kumimoji="1" lang="en-US" altLang="ja-JP" sz="1100"/>
        </a:p>
      </xdr:txBody>
    </xdr:sp>
    <xdr:clientData/>
  </xdr:twoCellAnchor>
  <xdr:twoCellAnchor>
    <xdr:from>
      <xdr:col>6</xdr:col>
      <xdr:colOff>1581150</xdr:colOff>
      <xdr:row>50</xdr:row>
      <xdr:rowOff>152400</xdr:rowOff>
    </xdr:from>
    <xdr:to>
      <xdr:col>6</xdr:col>
      <xdr:colOff>3343275</xdr:colOff>
      <xdr:row>52</xdr:row>
      <xdr:rowOff>15240</xdr:rowOff>
    </xdr:to>
    <xdr:sp macro="" textlink="">
      <xdr:nvSpPr>
        <xdr:cNvPr id="26" name="テキスト ボックス 25"/>
        <xdr:cNvSpPr txBox="1"/>
      </xdr:nvSpPr>
      <xdr:spPr>
        <a:xfrm>
          <a:off x="8096250" y="11696700"/>
          <a:ext cx="1762125" cy="32004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八木沢川を守り育てる会</a:t>
          </a:r>
          <a:endParaRPr kumimoji="1" lang="en-US" altLang="ja-JP" sz="1100"/>
        </a:p>
      </xdr:txBody>
    </xdr:sp>
    <xdr:clientData/>
  </xdr:twoCellAnchor>
  <xdr:twoCellAnchor>
    <xdr:from>
      <xdr:col>4</xdr:col>
      <xdr:colOff>409575</xdr:colOff>
      <xdr:row>42</xdr:row>
      <xdr:rowOff>123825</xdr:rowOff>
    </xdr:from>
    <xdr:to>
      <xdr:col>6</xdr:col>
      <xdr:colOff>1495425</xdr:colOff>
      <xdr:row>43</xdr:row>
      <xdr:rowOff>215265</xdr:rowOff>
    </xdr:to>
    <xdr:sp macro="" textlink="">
      <xdr:nvSpPr>
        <xdr:cNvPr id="27" name="テキスト ボックス 26"/>
        <xdr:cNvSpPr txBox="1"/>
      </xdr:nvSpPr>
      <xdr:spPr>
        <a:xfrm>
          <a:off x="5514975" y="9839325"/>
          <a:ext cx="2495550" cy="32004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吉里吉里地区教育振興実践協議会</a:t>
          </a:r>
          <a:endParaRPr kumimoji="1" lang="en-US" altLang="ja-JP" sz="1100"/>
        </a:p>
      </xdr:txBody>
    </xdr:sp>
    <xdr:clientData/>
  </xdr:twoCellAnchor>
  <xdr:twoCellAnchor>
    <xdr:from>
      <xdr:col>1</xdr:col>
      <xdr:colOff>1209674</xdr:colOff>
      <xdr:row>42</xdr:row>
      <xdr:rowOff>123825</xdr:rowOff>
    </xdr:from>
    <xdr:to>
      <xdr:col>1</xdr:col>
      <xdr:colOff>2895599</xdr:colOff>
      <xdr:row>43</xdr:row>
      <xdr:rowOff>215265</xdr:rowOff>
    </xdr:to>
    <xdr:sp macro="" textlink="">
      <xdr:nvSpPr>
        <xdr:cNvPr id="28" name="テキスト ボックス 27"/>
        <xdr:cNvSpPr txBox="1"/>
      </xdr:nvSpPr>
      <xdr:spPr>
        <a:xfrm>
          <a:off x="1504949" y="9839325"/>
          <a:ext cx="1685925" cy="32004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丹藤川自然愛護少年団</a:t>
          </a:r>
          <a:endParaRPr kumimoji="1" lang="en-US" altLang="ja-JP" sz="1100"/>
        </a:p>
      </xdr:txBody>
    </xdr:sp>
    <xdr:clientData/>
  </xdr:twoCellAnchor>
  <xdr:twoCellAnchor>
    <xdr:from>
      <xdr:col>6</xdr:col>
      <xdr:colOff>2886075</xdr:colOff>
      <xdr:row>31</xdr:row>
      <xdr:rowOff>19050</xdr:rowOff>
    </xdr:from>
    <xdr:to>
      <xdr:col>7</xdr:col>
      <xdr:colOff>822960</xdr:colOff>
      <xdr:row>32</xdr:row>
      <xdr:rowOff>110490</xdr:rowOff>
    </xdr:to>
    <xdr:sp macro="" textlink="">
      <xdr:nvSpPr>
        <xdr:cNvPr id="29" name="テキスト ボックス 28"/>
        <xdr:cNvSpPr txBox="1"/>
      </xdr:nvSpPr>
      <xdr:spPr>
        <a:xfrm>
          <a:off x="9401175" y="7219950"/>
          <a:ext cx="1499235" cy="32004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紫波町観光交流協会</a:t>
          </a:r>
          <a:endParaRPr kumimoji="1" lang="en-US" altLang="ja-JP" sz="1100"/>
        </a:p>
      </xdr:txBody>
    </xdr:sp>
    <xdr:clientData/>
  </xdr:twoCellAnchor>
  <xdr:twoCellAnchor>
    <xdr:from>
      <xdr:col>3</xdr:col>
      <xdr:colOff>47625</xdr:colOff>
      <xdr:row>52</xdr:row>
      <xdr:rowOff>95250</xdr:rowOff>
    </xdr:from>
    <xdr:to>
      <xdr:col>5</xdr:col>
      <xdr:colOff>184785</xdr:colOff>
      <xdr:row>53</xdr:row>
      <xdr:rowOff>186690</xdr:rowOff>
    </xdr:to>
    <xdr:sp macro="" textlink="">
      <xdr:nvSpPr>
        <xdr:cNvPr id="30" name="テキスト ボックス 29"/>
        <xdr:cNvSpPr txBox="1"/>
      </xdr:nvSpPr>
      <xdr:spPr>
        <a:xfrm>
          <a:off x="4686300" y="12096750"/>
          <a:ext cx="1499235" cy="32004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/>
            <a:t>紫波みらい研究所</a:t>
          </a:r>
          <a:endParaRPr kumimoji="1" lang="en-US" altLang="ja-JP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1"/>
  <sheetViews>
    <sheetView tabSelected="1" view="pageBreakPreview" zoomScaleNormal="100" zoomScaleSheetLayoutView="100" workbookViewId="0">
      <selection activeCell="L45" sqref="L45"/>
    </sheetView>
  </sheetViews>
  <sheetFormatPr defaultRowHeight="18.75" x14ac:dyDescent="0.4"/>
  <cols>
    <col min="1" max="1" width="3.875" style="3" customWidth="1"/>
    <col min="2" max="2" width="45.25" customWidth="1"/>
    <col min="3" max="3" width="11.75" customWidth="1"/>
    <col min="4" max="4" width="6.125" customWidth="1"/>
    <col min="5" max="5" width="11.75" customWidth="1"/>
    <col min="6" max="6" width="6.75" customWidth="1"/>
    <col min="7" max="7" width="46.75" customWidth="1"/>
    <col min="8" max="8" width="15.25" customWidth="1"/>
    <col min="9" max="9" width="1.125" customWidth="1"/>
  </cols>
  <sheetData>
    <row r="2" spans="1:9" ht="19.5" x14ac:dyDescent="0.4">
      <c r="A2" s="32" t="s">
        <v>49</v>
      </c>
      <c r="B2" s="32"/>
      <c r="C2" s="32"/>
      <c r="D2" s="32"/>
      <c r="E2" s="32"/>
      <c r="F2" s="32"/>
      <c r="G2" s="32"/>
      <c r="H2" s="32"/>
    </row>
    <row r="3" spans="1:9" s="6" customFormat="1" ht="19.5" thickBot="1" x14ac:dyDescent="0.45">
      <c r="A3" s="17" t="s">
        <v>0</v>
      </c>
      <c r="B3" s="17" t="s">
        <v>1</v>
      </c>
      <c r="C3" s="34" t="s">
        <v>11</v>
      </c>
      <c r="D3" s="35"/>
      <c r="E3" s="34" t="s">
        <v>5</v>
      </c>
      <c r="F3" s="35"/>
      <c r="G3" s="17" t="s">
        <v>6</v>
      </c>
      <c r="H3" s="18" t="s">
        <v>27</v>
      </c>
    </row>
    <row r="4" spans="1:9" ht="19.5" thickTop="1" x14ac:dyDescent="0.4">
      <c r="A4" s="13">
        <v>1</v>
      </c>
      <c r="B4" s="14" t="s">
        <v>7</v>
      </c>
      <c r="C4" s="36">
        <v>36</v>
      </c>
      <c r="D4" s="37"/>
      <c r="E4" s="26" t="s">
        <v>12</v>
      </c>
      <c r="F4" s="27"/>
      <c r="G4" s="15" t="s">
        <v>13</v>
      </c>
      <c r="H4" s="16">
        <v>421.1</v>
      </c>
    </row>
    <row r="5" spans="1:9" x14ac:dyDescent="0.4">
      <c r="A5" s="2">
        <v>2</v>
      </c>
      <c r="B5" s="1" t="s">
        <v>2</v>
      </c>
      <c r="C5" s="38">
        <v>340</v>
      </c>
      <c r="D5" s="39"/>
      <c r="E5" s="28" t="s">
        <v>29</v>
      </c>
      <c r="F5" s="29"/>
      <c r="G5" s="7" t="s">
        <v>32</v>
      </c>
      <c r="H5" s="1">
        <v>58.5</v>
      </c>
    </row>
    <row r="6" spans="1:9" x14ac:dyDescent="0.4">
      <c r="A6" s="2">
        <v>3</v>
      </c>
      <c r="B6" s="1" t="s">
        <v>8</v>
      </c>
      <c r="C6" s="38">
        <v>17</v>
      </c>
      <c r="D6" s="39"/>
      <c r="E6" s="28" t="s">
        <v>36</v>
      </c>
      <c r="F6" s="29"/>
      <c r="G6" s="7" t="s">
        <v>37</v>
      </c>
      <c r="H6" s="1">
        <v>117.5</v>
      </c>
    </row>
    <row r="7" spans="1:9" x14ac:dyDescent="0.4">
      <c r="A7" s="2">
        <v>4</v>
      </c>
      <c r="B7" s="1" t="s">
        <v>9</v>
      </c>
      <c r="C7" s="38">
        <v>300</v>
      </c>
      <c r="D7" s="39"/>
      <c r="E7" s="28" t="s">
        <v>41</v>
      </c>
      <c r="F7" s="29"/>
      <c r="G7" s="7" t="s">
        <v>42</v>
      </c>
      <c r="H7" s="1">
        <v>6</v>
      </c>
    </row>
    <row r="8" spans="1:9" x14ac:dyDescent="0.4">
      <c r="A8" s="2">
        <v>5</v>
      </c>
      <c r="B8" s="1" t="s">
        <v>4</v>
      </c>
      <c r="C8" s="38">
        <v>29</v>
      </c>
      <c r="D8" s="39"/>
      <c r="E8" s="28" t="s">
        <v>43</v>
      </c>
      <c r="F8" s="29"/>
      <c r="G8" s="7" t="s">
        <v>44</v>
      </c>
      <c r="H8" s="1">
        <v>7</v>
      </c>
    </row>
    <row r="9" spans="1:9" x14ac:dyDescent="0.4">
      <c r="A9" s="2">
        <v>6</v>
      </c>
      <c r="B9" s="1" t="s">
        <v>3</v>
      </c>
      <c r="C9" s="38">
        <v>26</v>
      </c>
      <c r="D9" s="39"/>
      <c r="E9" s="22" t="s">
        <v>45</v>
      </c>
      <c r="F9" s="22"/>
      <c r="G9" s="7" t="s">
        <v>46</v>
      </c>
      <c r="H9" s="1">
        <v>3.5</v>
      </c>
    </row>
    <row r="10" spans="1:9" x14ac:dyDescent="0.4">
      <c r="A10" s="2">
        <v>7</v>
      </c>
      <c r="B10" s="1" t="s">
        <v>10</v>
      </c>
      <c r="C10" s="38">
        <v>108</v>
      </c>
      <c r="D10" s="39"/>
      <c r="E10" s="22" t="s">
        <v>47</v>
      </c>
      <c r="F10" s="22"/>
      <c r="G10" s="7" t="s">
        <v>48</v>
      </c>
      <c r="H10" s="1">
        <v>8</v>
      </c>
    </row>
    <row r="11" spans="1:9" x14ac:dyDescent="0.4">
      <c r="A11" s="23" t="s">
        <v>30</v>
      </c>
      <c r="B11" s="23"/>
      <c r="C11" s="24">
        <f>SUM(C4:D10)</f>
        <v>856</v>
      </c>
      <c r="D11" s="24"/>
      <c r="E11" s="25" t="s">
        <v>31</v>
      </c>
      <c r="F11" s="25"/>
      <c r="G11" s="25"/>
      <c r="H11" s="10">
        <f>SUM(H4:H10)</f>
        <v>621.6</v>
      </c>
    </row>
    <row r="12" spans="1:9" x14ac:dyDescent="0.4">
      <c r="C12" s="9"/>
      <c r="D12" s="9"/>
      <c r="E12" s="9"/>
      <c r="F12" s="9"/>
      <c r="G12" s="5"/>
      <c r="H12" s="5"/>
      <c r="I12" s="8"/>
    </row>
    <row r="13" spans="1:9" ht="19.5" x14ac:dyDescent="0.4">
      <c r="A13" s="19" t="s">
        <v>50</v>
      </c>
      <c r="C13" s="4" t="s">
        <v>26</v>
      </c>
      <c r="D13" s="4"/>
      <c r="E13" s="19" t="s">
        <v>51</v>
      </c>
    </row>
    <row r="14" spans="1:9" ht="18" customHeight="1" x14ac:dyDescent="0.4">
      <c r="A14" s="33" t="s">
        <v>22</v>
      </c>
      <c r="B14" s="1" t="s">
        <v>14</v>
      </c>
      <c r="C14" s="11">
        <f>18.8+5+1+1+1</f>
        <v>26.8</v>
      </c>
      <c r="D14" s="5"/>
      <c r="E14" s="21" t="s">
        <v>28</v>
      </c>
      <c r="F14" s="21"/>
      <c r="G14" s="21"/>
      <c r="H14" s="21"/>
    </row>
    <row r="15" spans="1:9" x14ac:dyDescent="0.4">
      <c r="A15" s="33"/>
      <c r="B15" s="1" t="s">
        <v>15</v>
      </c>
      <c r="C15" s="10">
        <v>1</v>
      </c>
      <c r="D15" s="8"/>
      <c r="E15" s="21"/>
      <c r="F15" s="21"/>
      <c r="G15" s="21"/>
      <c r="H15" s="21"/>
    </row>
    <row r="16" spans="1:9" x14ac:dyDescent="0.4">
      <c r="A16" s="33"/>
      <c r="B16" s="1" t="s">
        <v>16</v>
      </c>
      <c r="C16" s="10">
        <f>5.7+0.5+1</f>
        <v>7.2</v>
      </c>
      <c r="D16" s="8"/>
      <c r="E16" s="21"/>
      <c r="F16" s="21"/>
      <c r="G16" s="21"/>
      <c r="H16" s="21"/>
    </row>
    <row r="17" spans="1:8" x14ac:dyDescent="0.4">
      <c r="A17" s="33"/>
      <c r="B17" s="1" t="s">
        <v>17</v>
      </c>
      <c r="C17" s="10"/>
      <c r="D17" s="8"/>
      <c r="E17" s="21"/>
      <c r="F17" s="21"/>
      <c r="G17" s="21"/>
      <c r="H17" s="21"/>
    </row>
    <row r="18" spans="1:8" x14ac:dyDescent="0.4">
      <c r="A18" s="33"/>
      <c r="B18" s="1" t="s">
        <v>18</v>
      </c>
      <c r="C18" s="10">
        <f>1+0.5</f>
        <v>1.5</v>
      </c>
      <c r="D18" s="8"/>
      <c r="E18" s="21"/>
      <c r="F18" s="21"/>
      <c r="G18" s="21"/>
      <c r="H18" s="21"/>
    </row>
    <row r="19" spans="1:8" x14ac:dyDescent="0.4">
      <c r="A19" s="33"/>
      <c r="B19" s="1" t="s">
        <v>19</v>
      </c>
      <c r="C19" s="10">
        <v>74.900000000000006</v>
      </c>
      <c r="D19" s="8"/>
      <c r="E19" s="21"/>
      <c r="F19" s="21"/>
      <c r="G19" s="21"/>
      <c r="H19" s="21"/>
    </row>
    <row r="20" spans="1:8" x14ac:dyDescent="0.4">
      <c r="A20" s="33"/>
      <c r="B20" s="1" t="s">
        <v>20</v>
      </c>
      <c r="C20" s="10">
        <f>69.5+0.5</f>
        <v>70</v>
      </c>
      <c r="D20" s="8"/>
      <c r="E20" s="12"/>
      <c r="F20" s="12"/>
      <c r="G20" s="12"/>
      <c r="H20" s="12"/>
    </row>
    <row r="21" spans="1:8" x14ac:dyDescent="0.4">
      <c r="A21" s="33"/>
      <c r="B21" s="1" t="s">
        <v>21</v>
      </c>
      <c r="C21" s="10"/>
      <c r="D21" s="8"/>
      <c r="E21" s="12"/>
      <c r="F21" s="12"/>
      <c r="G21" s="12"/>
      <c r="H21" s="12"/>
    </row>
    <row r="22" spans="1:8" x14ac:dyDescent="0.4">
      <c r="A22" s="33"/>
      <c r="B22" s="1" t="s">
        <v>38</v>
      </c>
      <c r="C22" s="10">
        <f>4+20+1+1</f>
        <v>26</v>
      </c>
      <c r="D22" s="8"/>
      <c r="E22" s="12"/>
      <c r="F22" s="12"/>
      <c r="G22" s="12"/>
      <c r="H22" s="12"/>
    </row>
    <row r="23" spans="1:8" x14ac:dyDescent="0.4">
      <c r="A23" s="30" t="s">
        <v>23</v>
      </c>
      <c r="B23" s="31"/>
      <c r="C23" s="10">
        <f>27.3+1.5</f>
        <v>28.8</v>
      </c>
      <c r="D23" s="8"/>
      <c r="E23" s="12"/>
      <c r="F23" s="12"/>
      <c r="G23" s="12"/>
      <c r="H23" s="12"/>
    </row>
    <row r="24" spans="1:8" x14ac:dyDescent="0.4">
      <c r="A24" s="30" t="s">
        <v>24</v>
      </c>
      <c r="B24" s="31"/>
      <c r="C24" s="10">
        <f>3+40+2+1</f>
        <v>46</v>
      </c>
      <c r="D24" s="8"/>
      <c r="E24" s="12"/>
      <c r="F24" s="12"/>
      <c r="G24" s="12"/>
      <c r="H24" s="12"/>
    </row>
    <row r="25" spans="1:8" x14ac:dyDescent="0.4">
      <c r="A25" s="30" t="s">
        <v>39</v>
      </c>
      <c r="B25" s="31"/>
      <c r="C25" s="10">
        <f>21.7+28.9+5+50+1+1.5</f>
        <v>108.1</v>
      </c>
      <c r="D25" s="8"/>
      <c r="E25" s="12"/>
      <c r="F25" s="12"/>
      <c r="G25" s="12"/>
      <c r="H25" s="12"/>
    </row>
    <row r="26" spans="1:8" x14ac:dyDescent="0.4">
      <c r="A26" s="30" t="s">
        <v>34</v>
      </c>
      <c r="B26" s="31"/>
      <c r="C26" s="10">
        <f>5+0.5+5</f>
        <v>10.5</v>
      </c>
      <c r="D26" s="8"/>
      <c r="E26" s="12"/>
      <c r="F26" s="12"/>
      <c r="G26" s="12"/>
      <c r="H26" s="12"/>
    </row>
    <row r="27" spans="1:8" x14ac:dyDescent="0.4">
      <c r="A27" s="30" t="s">
        <v>35</v>
      </c>
      <c r="B27" s="31"/>
      <c r="C27" s="10">
        <f>12+5</f>
        <v>17</v>
      </c>
      <c r="D27" s="8"/>
      <c r="E27" s="12"/>
      <c r="F27" s="12"/>
      <c r="G27" s="12"/>
      <c r="H27" s="12"/>
    </row>
    <row r="28" spans="1:8" x14ac:dyDescent="0.4">
      <c r="A28" s="30" t="s">
        <v>25</v>
      </c>
      <c r="B28" s="31"/>
      <c r="C28" s="10">
        <v>22</v>
      </c>
      <c r="D28" s="8"/>
      <c r="E28" s="12"/>
      <c r="F28" s="12"/>
      <c r="G28" s="12"/>
      <c r="H28" s="12"/>
    </row>
    <row r="29" spans="1:8" x14ac:dyDescent="0.4">
      <c r="A29" s="30" t="s">
        <v>33</v>
      </c>
      <c r="B29" s="31"/>
      <c r="C29" s="10">
        <f>86.8+76.3+7.1</f>
        <v>170.2</v>
      </c>
      <c r="D29" s="8"/>
      <c r="E29" s="12"/>
      <c r="F29" s="12"/>
      <c r="G29" s="12"/>
      <c r="H29" s="12"/>
    </row>
    <row r="30" spans="1:8" x14ac:dyDescent="0.4">
      <c r="A30" s="30" t="s">
        <v>40</v>
      </c>
      <c r="B30" s="31"/>
      <c r="C30" s="10">
        <v>7.5</v>
      </c>
      <c r="D30" s="8"/>
      <c r="E30" s="12"/>
      <c r="F30" s="12"/>
      <c r="G30" s="12"/>
      <c r="H30" s="12"/>
    </row>
    <row r="31" spans="1:8" ht="24" x14ac:dyDescent="0.5">
      <c r="A31" s="20" t="s">
        <v>52</v>
      </c>
    </row>
  </sheetData>
  <mergeCells count="30">
    <mergeCell ref="A2:H2"/>
    <mergeCell ref="A14:A22"/>
    <mergeCell ref="A23:B23"/>
    <mergeCell ref="A24:B24"/>
    <mergeCell ref="A25:B25"/>
    <mergeCell ref="C3:D3"/>
    <mergeCell ref="C4:D4"/>
    <mergeCell ref="C5:D5"/>
    <mergeCell ref="C6:D6"/>
    <mergeCell ref="C7:D7"/>
    <mergeCell ref="C8:D8"/>
    <mergeCell ref="C9:D9"/>
    <mergeCell ref="C10:D10"/>
    <mergeCell ref="E3:F3"/>
    <mergeCell ref="A29:B29"/>
    <mergeCell ref="A26:B26"/>
    <mergeCell ref="A27:B27"/>
    <mergeCell ref="A28:B28"/>
    <mergeCell ref="A30:B30"/>
    <mergeCell ref="E4:F4"/>
    <mergeCell ref="E5:F5"/>
    <mergeCell ref="E6:F6"/>
    <mergeCell ref="E7:F7"/>
    <mergeCell ref="E8:F8"/>
    <mergeCell ref="E14:H19"/>
    <mergeCell ref="E9:F9"/>
    <mergeCell ref="E10:F10"/>
    <mergeCell ref="A11:B11"/>
    <mergeCell ref="C11:D11"/>
    <mergeCell ref="E11:G11"/>
  </mergeCells>
  <phoneticPr fontId="1"/>
  <pageMargins left="0.7" right="0.7" top="0.75" bottom="0.75" header="0.3" footer="0.3"/>
  <pageSetup paperSize="9" scale="81" orientation="landscape" r:id="rId1"/>
  <rowBreaks count="1" manualBreakCount="1">
    <brk id="30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2025-01-07T06:07:03Z</dcterms:modified>
</cp:coreProperties>
</file>