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９月分\"/>
    </mc:Choice>
  </mc:AlternateContent>
  <xr:revisionPtr revIDLastSave="0" documentId="13_ncr:1_{564BBA82-3F8F-460C-B776-698BF8CA5F50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2" i="1" l="1"/>
  <c r="S18" i="1"/>
  <c r="V18" i="1"/>
  <c r="V6" i="1"/>
  <c r="P11" i="1"/>
  <c r="AH38" i="1"/>
  <c r="AH37" i="1"/>
  <c r="AH36" i="1"/>
  <c r="AH35" i="1"/>
  <c r="AH34" i="1"/>
  <c r="AH33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S17" i="1"/>
  <c r="S26" i="4"/>
  <c r="V17" i="1"/>
  <c r="S36" i="1"/>
  <c r="S24" i="1"/>
  <c r="S22" i="6"/>
  <c r="V27" i="1"/>
  <c r="V32" i="6" s="1"/>
  <c r="S15" i="1"/>
  <c r="S30" i="4" s="1"/>
  <c r="V13" i="1"/>
  <c r="V31" i="6" s="1"/>
  <c r="V11" i="1"/>
  <c r="V32" i="4"/>
  <c r="S37" i="1"/>
  <c r="S12" i="6"/>
  <c r="V37" i="1"/>
  <c r="V26" i="4"/>
  <c r="V15" i="1"/>
  <c r="V30" i="4"/>
  <c r="V42" i="6"/>
  <c r="I9" i="6"/>
  <c r="V20" i="1"/>
  <c r="V17" i="6" s="1"/>
  <c r="F7" i="1"/>
  <c r="F34" i="6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P8" i="1"/>
  <c r="P9" i="1"/>
  <c r="AC9" i="1" s="1"/>
  <c r="P10" i="1"/>
  <c r="AC10" i="1" s="1"/>
  <c r="P25" i="6"/>
  <c r="P6" i="6"/>
  <c r="P12" i="1"/>
  <c r="P27" i="4" s="1"/>
  <c r="P13" i="1"/>
  <c r="P39" i="4" s="1"/>
  <c r="P14" i="1"/>
  <c r="P41" i="6"/>
  <c r="P15" i="1"/>
  <c r="AC15" i="1"/>
  <c r="P16" i="1"/>
  <c r="P10" i="6"/>
  <c r="P17" i="1"/>
  <c r="P26" i="4"/>
  <c r="P18" i="1"/>
  <c r="AC18" i="1" s="1"/>
  <c r="P19" i="1"/>
  <c r="AC19" i="1" s="1"/>
  <c r="P20" i="1"/>
  <c r="AC20" i="1" s="1"/>
  <c r="P21" i="1"/>
  <c r="P12" i="4" s="1"/>
  <c r="P22" i="1"/>
  <c r="AC22" i="1" s="1"/>
  <c r="P23" i="1"/>
  <c r="P21" i="6"/>
  <c r="P24" i="1"/>
  <c r="AC24" i="1" s="1"/>
  <c r="P25" i="1"/>
  <c r="P27" i="6" s="1"/>
  <c r="P26" i="1"/>
  <c r="P21" i="4" s="1"/>
  <c r="P27" i="1"/>
  <c r="P13" i="4"/>
  <c r="P28" i="1"/>
  <c r="AC28" i="1"/>
  <c r="AF28" i="1" s="1"/>
  <c r="P29" i="1"/>
  <c r="P43" i="6"/>
  <c r="P30" i="1"/>
  <c r="AC30" i="1"/>
  <c r="P20" i="4"/>
  <c r="P31" i="1"/>
  <c r="P15" i="4" s="1"/>
  <c r="P33" i="1"/>
  <c r="P7" i="6" s="1"/>
  <c r="P34" i="1"/>
  <c r="AC34" i="1" s="1"/>
  <c r="P35" i="1"/>
  <c r="P8" i="4"/>
  <c r="P36" i="1"/>
  <c r="AC36" i="1" s="1"/>
  <c r="AF36" i="1" s="1"/>
  <c r="P37" i="1"/>
  <c r="P12" i="6"/>
  <c r="P38" i="1"/>
  <c r="AC38" i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V33" i="1"/>
  <c r="V6" i="4"/>
  <c r="V7" i="6"/>
  <c r="S7" i="1"/>
  <c r="S34" i="6" s="1"/>
  <c r="F11" i="1"/>
  <c r="F6" i="6"/>
  <c r="M9" i="1"/>
  <c r="M38" i="4" s="1"/>
  <c r="F9" i="1"/>
  <c r="F24" i="6" s="1"/>
  <c r="V24" i="1"/>
  <c r="V22" i="6" s="1"/>
  <c r="V38" i="1"/>
  <c r="V18" i="4" s="1"/>
  <c r="V13" i="4"/>
  <c r="M17" i="1"/>
  <c r="S9" i="1"/>
  <c r="S38" i="4" s="1"/>
  <c r="V9" i="1"/>
  <c r="V38" i="4" s="1"/>
  <c r="F8" i="1"/>
  <c r="F39" i="6" s="1"/>
  <c r="G8" i="1"/>
  <c r="J8" i="1"/>
  <c r="J33" i="4"/>
  <c r="M8" i="1"/>
  <c r="M33" i="4"/>
  <c r="V36" i="1"/>
  <c r="V11" i="4"/>
  <c r="V7" i="1"/>
  <c r="V34" i="6"/>
  <c r="V26" i="1"/>
  <c r="V30" i="6"/>
  <c r="S22" i="1"/>
  <c r="S19" i="4" s="1"/>
  <c r="V22" i="1"/>
  <c r="V19" i="6" s="1"/>
  <c r="G9" i="1"/>
  <c r="S34" i="1"/>
  <c r="S8" i="6"/>
  <c r="S14" i="4"/>
  <c r="V34" i="1"/>
  <c r="V8" i="6" s="1"/>
  <c r="M14" i="1"/>
  <c r="M41" i="6" s="1"/>
  <c r="M15" i="1"/>
  <c r="M42" i="6" s="1"/>
  <c r="M30" i="4"/>
  <c r="S14" i="1"/>
  <c r="S41" i="6" s="1"/>
  <c r="S23" i="1"/>
  <c r="S21" i="6"/>
  <c r="S25" i="1"/>
  <c r="S27" i="6" s="1"/>
  <c r="S10" i="4"/>
  <c r="S26" i="1"/>
  <c r="S21" i="4" s="1"/>
  <c r="S27" i="1"/>
  <c r="S32" i="6" s="1"/>
  <c r="S29" i="1"/>
  <c r="S43" i="6"/>
  <c r="S30" i="1"/>
  <c r="S20" i="4"/>
  <c r="S31" i="1"/>
  <c r="S15" i="4" s="1"/>
  <c r="S36" i="6"/>
  <c r="S32" i="1"/>
  <c r="S7" i="4"/>
  <c r="S33" i="1"/>
  <c r="S6" i="4"/>
  <c r="S35" i="1"/>
  <c r="S8" i="4"/>
  <c r="S11" i="6"/>
  <c r="V35" i="1"/>
  <c r="V8" i="4"/>
  <c r="S38" i="1"/>
  <c r="S13" i="6" s="1"/>
  <c r="S12" i="1"/>
  <c r="S26" i="6" s="1"/>
  <c r="S27" i="4"/>
  <c r="S35" i="4" s="1"/>
  <c r="C6" i="6"/>
  <c r="H6" i="6"/>
  <c r="I6" i="6"/>
  <c r="K6" i="6"/>
  <c r="L6" i="6"/>
  <c r="N6" i="6"/>
  <c r="N14" i="6" s="1"/>
  <c r="O6" i="6"/>
  <c r="Q6" i="6"/>
  <c r="R6" i="6"/>
  <c r="T6" i="6"/>
  <c r="U6" i="6"/>
  <c r="U14" i="6" s="1"/>
  <c r="W6" i="6"/>
  <c r="X6" i="6"/>
  <c r="Y6" i="6"/>
  <c r="Y14" i="6" s="1"/>
  <c r="C7" i="6"/>
  <c r="H7" i="6"/>
  <c r="I7" i="6"/>
  <c r="K7" i="6"/>
  <c r="L7" i="6"/>
  <c r="N7" i="6"/>
  <c r="O7" i="6"/>
  <c r="Q7" i="6"/>
  <c r="R7" i="6"/>
  <c r="T7" i="6"/>
  <c r="U7" i="6"/>
  <c r="W7" i="6"/>
  <c r="W14" i="6" s="1"/>
  <c r="X7" i="6"/>
  <c r="Y7" i="6"/>
  <c r="C8" i="6"/>
  <c r="I8" i="6"/>
  <c r="I14" i="6" s="1"/>
  <c r="K8" i="6"/>
  <c r="L8" i="6"/>
  <c r="N8" i="6"/>
  <c r="O8" i="6"/>
  <c r="Q8" i="6"/>
  <c r="R8" i="6"/>
  <c r="T8" i="6"/>
  <c r="U8" i="6"/>
  <c r="W8" i="6"/>
  <c r="X8" i="6"/>
  <c r="Y8" i="6"/>
  <c r="AH8" i="6" s="1"/>
  <c r="C9" i="6"/>
  <c r="H9" i="6"/>
  <c r="K9" i="6"/>
  <c r="L9" i="6"/>
  <c r="L14" i="6" s="1"/>
  <c r="N9" i="6"/>
  <c r="O9" i="6"/>
  <c r="Q9" i="6"/>
  <c r="R9" i="6"/>
  <c r="T9" i="6"/>
  <c r="U9" i="6"/>
  <c r="W9" i="6"/>
  <c r="X9" i="6"/>
  <c r="Y9" i="6"/>
  <c r="C10" i="6"/>
  <c r="H10" i="6"/>
  <c r="H14" i="6" s="1"/>
  <c r="I10" i="6"/>
  <c r="K10" i="6"/>
  <c r="L10" i="6"/>
  <c r="N10" i="6"/>
  <c r="O10" i="6"/>
  <c r="O14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Q14" i="6" s="1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T14" i="6"/>
  <c r="U13" i="6"/>
  <c r="W13" i="6"/>
  <c r="X13" i="6"/>
  <c r="X14" i="6" s="1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AH17" i="6" s="1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X23" i="6" s="1"/>
  <c r="Y18" i="6"/>
  <c r="AH18" i="6" s="1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AH22" i="6" s="1"/>
  <c r="C24" i="6"/>
  <c r="G24" i="6"/>
  <c r="H24" i="6"/>
  <c r="I24" i="6"/>
  <c r="I28" i="6" s="1"/>
  <c r="K24" i="6"/>
  <c r="L24" i="6"/>
  <c r="L28" i="6" s="1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H28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K28" i="6" s="1"/>
  <c r="L27" i="6"/>
  <c r="N27" i="6"/>
  <c r="O27" i="6"/>
  <c r="Q27" i="6"/>
  <c r="R27" i="6"/>
  <c r="R28" i="6" s="1"/>
  <c r="T27" i="6"/>
  <c r="T28" i="6" s="1"/>
  <c r="U27" i="6"/>
  <c r="W27" i="6"/>
  <c r="X27" i="6"/>
  <c r="Y27" i="6"/>
  <c r="C29" i="6"/>
  <c r="H29" i="6"/>
  <c r="H33" i="6" s="1"/>
  <c r="I29" i="6"/>
  <c r="K29" i="6"/>
  <c r="L29" i="6"/>
  <c r="N29" i="6"/>
  <c r="O29" i="6"/>
  <c r="Q29" i="6"/>
  <c r="Q33" i="6" s="1"/>
  <c r="R29" i="6"/>
  <c r="R33" i="6" s="1"/>
  <c r="T29" i="6"/>
  <c r="U29" i="6"/>
  <c r="W29" i="6"/>
  <c r="X29" i="6"/>
  <c r="X33" i="6" s="1"/>
  <c r="Y29" i="6"/>
  <c r="Y33" i="6" s="1"/>
  <c r="C30" i="6"/>
  <c r="H30" i="6"/>
  <c r="I30" i="6"/>
  <c r="I33" i="6" s="1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AH32" i="6" s="1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X38" i="6" s="1"/>
  <c r="Y34" i="6"/>
  <c r="C35" i="6"/>
  <c r="AH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R38" i="6" s="1"/>
  <c r="T36" i="6"/>
  <c r="U36" i="6"/>
  <c r="W36" i="6"/>
  <c r="W38" i="6" s="1"/>
  <c r="X36" i="6"/>
  <c r="Y36" i="6"/>
  <c r="C37" i="6"/>
  <c r="H37" i="6"/>
  <c r="H38" i="6" s="1"/>
  <c r="I37" i="6"/>
  <c r="K37" i="6"/>
  <c r="L37" i="6"/>
  <c r="N37" i="6"/>
  <c r="O37" i="6"/>
  <c r="O38" i="6" s="1"/>
  <c r="Q37" i="6"/>
  <c r="R37" i="6"/>
  <c r="T37" i="6"/>
  <c r="U37" i="6"/>
  <c r="W37" i="6"/>
  <c r="X37" i="6"/>
  <c r="Y37" i="6"/>
  <c r="C39" i="6"/>
  <c r="G39" i="6"/>
  <c r="H39" i="6"/>
  <c r="H44" i="6" s="1"/>
  <c r="I39" i="6"/>
  <c r="I44" i="6" s="1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K44" i="6" s="1"/>
  <c r="L40" i="6"/>
  <c r="L44" i="6" s="1"/>
  <c r="N40" i="6"/>
  <c r="O40" i="6"/>
  <c r="Q40" i="6"/>
  <c r="Q44" i="6" s="1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U44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H16" i="4" s="1"/>
  <c r="I6" i="4"/>
  <c r="K6" i="4"/>
  <c r="L6" i="4"/>
  <c r="N6" i="4"/>
  <c r="O6" i="4"/>
  <c r="Q6" i="4"/>
  <c r="R6" i="4"/>
  <c r="T6" i="4"/>
  <c r="U6" i="4"/>
  <c r="W6" i="4"/>
  <c r="X6" i="4"/>
  <c r="Y6" i="4"/>
  <c r="AH6" i="4" s="1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I16" i="4" s="1"/>
  <c r="K9" i="4"/>
  <c r="L9" i="4"/>
  <c r="N9" i="4"/>
  <c r="O9" i="4"/>
  <c r="Q9" i="4"/>
  <c r="R9" i="4"/>
  <c r="T9" i="4"/>
  <c r="U9" i="4"/>
  <c r="W9" i="4"/>
  <c r="X9" i="4"/>
  <c r="Y9" i="4"/>
  <c r="AH9" i="4" s="1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AH13" i="4" s="1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I25" i="4" s="1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N25" i="4" s="1"/>
  <c r="O19" i="4"/>
  <c r="Q19" i="4"/>
  <c r="R19" i="4"/>
  <c r="T19" i="4"/>
  <c r="U19" i="4"/>
  <c r="W19" i="4"/>
  <c r="X19" i="4"/>
  <c r="Y19" i="4"/>
  <c r="C20" i="4"/>
  <c r="H20" i="4"/>
  <c r="H25" i="4" s="1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C25" i="4" s="1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AH24" i="4" s="1"/>
  <c r="C26" i="4"/>
  <c r="H26" i="4"/>
  <c r="I26" i="4"/>
  <c r="I35" i="4" s="1"/>
  <c r="K26" i="4"/>
  <c r="L26" i="4"/>
  <c r="N26" i="4"/>
  <c r="O26" i="4"/>
  <c r="Q26" i="4"/>
  <c r="R26" i="4"/>
  <c r="T26" i="4"/>
  <c r="U26" i="4"/>
  <c r="W26" i="4"/>
  <c r="X26" i="4"/>
  <c r="Y26" i="4"/>
  <c r="AH26" i="4" s="1"/>
  <c r="C27" i="4"/>
  <c r="H27" i="4"/>
  <c r="I27" i="4"/>
  <c r="K27" i="4"/>
  <c r="K35" i="4" s="1"/>
  <c r="L27" i="4"/>
  <c r="N27" i="4"/>
  <c r="O27" i="4"/>
  <c r="Q27" i="4"/>
  <c r="Q35" i="4" s="1"/>
  <c r="R27" i="4"/>
  <c r="T27" i="4"/>
  <c r="U27" i="4"/>
  <c r="W27" i="4"/>
  <c r="W35" i="4" s="1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H35" i="4" s="1"/>
  <c r="I30" i="4"/>
  <c r="K30" i="4"/>
  <c r="L30" i="4"/>
  <c r="N30" i="4"/>
  <c r="O30" i="4"/>
  <c r="Q30" i="4"/>
  <c r="R30" i="4"/>
  <c r="T30" i="4"/>
  <c r="T35" i="4" s="1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R35" i="4" s="1"/>
  <c r="T32" i="4"/>
  <c r="U32" i="4"/>
  <c r="W32" i="4"/>
  <c r="X32" i="4"/>
  <c r="Y32" i="4"/>
  <c r="C33" i="4"/>
  <c r="G33" i="4"/>
  <c r="H33" i="4"/>
  <c r="I33" i="4"/>
  <c r="K33" i="4"/>
  <c r="L33" i="4"/>
  <c r="L35" i="4"/>
  <c r="N33" i="4"/>
  <c r="O33" i="4"/>
  <c r="O35" i="4"/>
  <c r="Q33" i="4"/>
  <c r="R33" i="4"/>
  <c r="T33" i="4"/>
  <c r="U33" i="4"/>
  <c r="U35" i="4"/>
  <c r="W33" i="4"/>
  <c r="X33" i="4"/>
  <c r="Y33" i="4"/>
  <c r="C34" i="4"/>
  <c r="H34" i="4"/>
  <c r="I34" i="4"/>
  <c r="K34" i="4"/>
  <c r="L34" i="4"/>
  <c r="N34" i="4"/>
  <c r="N35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G38" i="4"/>
  <c r="H38" i="4"/>
  <c r="I38" i="4"/>
  <c r="I42" i="4" s="1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AH40" i="4" s="1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J6" i="1"/>
  <c r="J15" i="6" s="1"/>
  <c r="M6" i="1"/>
  <c r="M15" i="6" s="1"/>
  <c r="S6" i="1"/>
  <c r="S15" i="6" s="1"/>
  <c r="V15" i="6"/>
  <c r="E7" i="1"/>
  <c r="G7" i="1"/>
  <c r="G34" i="6"/>
  <c r="J7" i="1"/>
  <c r="J34" i="4"/>
  <c r="M7" i="1"/>
  <c r="M34" i="4"/>
  <c r="E8" i="1"/>
  <c r="E33" i="4"/>
  <c r="S8" i="1"/>
  <c r="S39" i="6"/>
  <c r="V8" i="1"/>
  <c r="V33" i="4"/>
  <c r="E9" i="1"/>
  <c r="E38" i="4" s="1"/>
  <c r="J9" i="1"/>
  <c r="E10" i="1"/>
  <c r="F10" i="1"/>
  <c r="F37" i="4" s="1"/>
  <c r="G10" i="1"/>
  <c r="G25" i="6" s="1"/>
  <c r="G28" i="6" s="1"/>
  <c r="J10" i="1"/>
  <c r="M10" i="1"/>
  <c r="M37" i="4"/>
  <c r="S10" i="1"/>
  <c r="S25" i="6" s="1"/>
  <c r="V10" i="1"/>
  <c r="V25" i="6"/>
  <c r="E11" i="1"/>
  <c r="E32" i="4"/>
  <c r="G11" i="1"/>
  <c r="G32" i="4"/>
  <c r="J11" i="1"/>
  <c r="J32" i="4"/>
  <c r="M11" i="1"/>
  <c r="M32" i="4"/>
  <c r="E12" i="1"/>
  <c r="E26" i="6" s="1"/>
  <c r="F12" i="1"/>
  <c r="F27" i="4" s="1"/>
  <c r="G12" i="1"/>
  <c r="G26" i="6"/>
  <c r="J12" i="1"/>
  <c r="J26" i="6"/>
  <c r="M12" i="1"/>
  <c r="M27" i="4" s="1"/>
  <c r="V12" i="1"/>
  <c r="V26" i="6"/>
  <c r="E13" i="1"/>
  <c r="E31" i="6"/>
  <c r="F13" i="1"/>
  <c r="F39" i="4"/>
  <c r="G13" i="1"/>
  <c r="J13" i="1"/>
  <c r="M13" i="1"/>
  <c r="M39" i="4" s="1"/>
  <c r="S13" i="1"/>
  <c r="S39" i="4"/>
  <c r="E14" i="1"/>
  <c r="E24" i="4" s="1"/>
  <c r="F14" i="1"/>
  <c r="F24" i="4" s="1"/>
  <c r="G14" i="1"/>
  <c r="G24" i="4"/>
  <c r="J14" i="1"/>
  <c r="J41" i="6" s="1"/>
  <c r="V14" i="1"/>
  <c r="V41" i="6" s="1"/>
  <c r="E15" i="1"/>
  <c r="E30" i="4"/>
  <c r="F15" i="1"/>
  <c r="F42" i="6"/>
  <c r="G15" i="1"/>
  <c r="G42" i="6"/>
  <c r="J15" i="1"/>
  <c r="J30" i="4"/>
  <c r="E16" i="1"/>
  <c r="F16" i="1"/>
  <c r="F28" i="4" s="1"/>
  <c r="G16" i="1"/>
  <c r="G10" i="6" s="1"/>
  <c r="G14" i="6" s="1"/>
  <c r="J16" i="1"/>
  <c r="J28" i="4" s="1"/>
  <c r="M16" i="1"/>
  <c r="M28" i="4"/>
  <c r="M10" i="6"/>
  <c r="S16" i="1"/>
  <c r="S28" i="4"/>
  <c r="V16" i="1"/>
  <c r="V28" i="4" s="1"/>
  <c r="E17" i="1"/>
  <c r="E26" i="4"/>
  <c r="F17" i="1"/>
  <c r="F16" i="6"/>
  <c r="G17" i="1"/>
  <c r="G26" i="4"/>
  <c r="J17" i="1"/>
  <c r="J16" i="6"/>
  <c r="F18" i="1"/>
  <c r="F40" i="4" s="1"/>
  <c r="G18" i="1"/>
  <c r="G40" i="4"/>
  <c r="J18" i="1"/>
  <c r="J29" i="6" s="1"/>
  <c r="M18" i="1"/>
  <c r="M40" i="4" s="1"/>
  <c r="S40" i="4"/>
  <c r="V29" i="6"/>
  <c r="E19" i="1"/>
  <c r="E20" i="6" s="1"/>
  <c r="F19" i="1"/>
  <c r="F36" i="4" s="1"/>
  <c r="G19" i="1"/>
  <c r="G20" i="6" s="1"/>
  <c r="G23" i="6" s="1"/>
  <c r="J19" i="1"/>
  <c r="M19" i="1"/>
  <c r="M20" i="6" s="1"/>
  <c r="S19" i="1"/>
  <c r="S36" i="4" s="1"/>
  <c r="E20" i="1"/>
  <c r="E23" i="4" s="1"/>
  <c r="F20" i="1"/>
  <c r="F23" i="4" s="1"/>
  <c r="G20" i="1"/>
  <c r="J20" i="1"/>
  <c r="J17" i="6"/>
  <c r="M20" i="1"/>
  <c r="M17" i="6" s="1"/>
  <c r="S20" i="1"/>
  <c r="S17" i="6"/>
  <c r="E21" i="1"/>
  <c r="E18" i="6" s="1"/>
  <c r="F21" i="1"/>
  <c r="F12" i="4" s="1"/>
  <c r="G21" i="1"/>
  <c r="G12" i="4" s="1"/>
  <c r="J21" i="1"/>
  <c r="J18" i="6" s="1"/>
  <c r="M21" i="1"/>
  <c r="M18" i="6" s="1"/>
  <c r="M12" i="4"/>
  <c r="S21" i="1"/>
  <c r="S12" i="4" s="1"/>
  <c r="V21" i="1"/>
  <c r="V18" i="6" s="1"/>
  <c r="E22" i="1"/>
  <c r="E19" i="6" s="1"/>
  <c r="F22" i="1"/>
  <c r="F19" i="4" s="1"/>
  <c r="G22" i="1"/>
  <c r="J22" i="1"/>
  <c r="M22" i="1"/>
  <c r="M19" i="4"/>
  <c r="E23" i="1"/>
  <c r="F23" i="1"/>
  <c r="F21" i="6" s="1"/>
  <c r="J23" i="1"/>
  <c r="J31" i="4"/>
  <c r="J21" i="6"/>
  <c r="M23" i="1"/>
  <c r="M31" i="4"/>
  <c r="M21" i="6"/>
  <c r="V23" i="1"/>
  <c r="V21" i="6"/>
  <c r="E24" i="1"/>
  <c r="E22" i="6" s="1"/>
  <c r="F24" i="1"/>
  <c r="F22" i="6" s="1"/>
  <c r="J24" i="1"/>
  <c r="AB24" i="1" s="1"/>
  <c r="E25" i="1"/>
  <c r="E10" i="4" s="1"/>
  <c r="F25" i="1"/>
  <c r="F10" i="4" s="1"/>
  <c r="G25" i="1"/>
  <c r="J25" i="1"/>
  <c r="J10" i="4" s="1"/>
  <c r="M25" i="1"/>
  <c r="M27" i="6"/>
  <c r="V25" i="1"/>
  <c r="V27" i="6"/>
  <c r="E26" i="1"/>
  <c r="E30" i="6"/>
  <c r="F26" i="1"/>
  <c r="F30" i="6" s="1"/>
  <c r="G26" i="1"/>
  <c r="J26" i="1"/>
  <c r="M26" i="1"/>
  <c r="M21" i="4"/>
  <c r="E27" i="1"/>
  <c r="E32" i="6" s="1"/>
  <c r="F27" i="1"/>
  <c r="F13" i="4" s="1"/>
  <c r="G27" i="1"/>
  <c r="AB27" i="1" s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/>
  <c r="E30" i="1"/>
  <c r="E20" i="4" s="1"/>
  <c r="F30" i="1"/>
  <c r="F20" i="4" s="1"/>
  <c r="G30" i="1"/>
  <c r="J30" i="1"/>
  <c r="J35" i="6"/>
  <c r="J20" i="4"/>
  <c r="M30" i="1"/>
  <c r="M35" i="6" s="1"/>
  <c r="V30" i="1"/>
  <c r="V35" i="6" s="1"/>
  <c r="E31" i="1"/>
  <c r="F31" i="1"/>
  <c r="F36" i="6"/>
  <c r="G31" i="1"/>
  <c r="J31" i="1"/>
  <c r="J36" i="6" s="1"/>
  <c r="M31" i="1"/>
  <c r="M36" i="6" s="1"/>
  <c r="V31" i="1"/>
  <c r="V15" i="4" s="1"/>
  <c r="E32" i="1"/>
  <c r="E7" i="4" s="1"/>
  <c r="E37" i="6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J33" i="1"/>
  <c r="J6" i="4"/>
  <c r="M33" i="1"/>
  <c r="M7" i="6"/>
  <c r="E34" i="1"/>
  <c r="E14" i="4"/>
  <c r="F34" i="1"/>
  <c r="F8" i="6"/>
  <c r="G34" i="1"/>
  <c r="J34" i="1"/>
  <c r="J14" i="4" s="1"/>
  <c r="M34" i="1"/>
  <c r="M14" i="4" s="1"/>
  <c r="M8" i="6"/>
  <c r="E35" i="1"/>
  <c r="E9" i="6"/>
  <c r="F35" i="1"/>
  <c r="F9" i="6"/>
  <c r="G35" i="1"/>
  <c r="J35" i="1"/>
  <c r="AB35" i="1" s="1"/>
  <c r="M35" i="1"/>
  <c r="M8" i="4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J37" i="1"/>
  <c r="J22" i="4"/>
  <c r="M37" i="1"/>
  <c r="M12" i="6"/>
  <c r="E38" i="1"/>
  <c r="E13" i="6"/>
  <c r="F38" i="1"/>
  <c r="F13" i="6"/>
  <c r="G38" i="1"/>
  <c r="J38" i="1"/>
  <c r="M38" i="1"/>
  <c r="M13" i="6"/>
  <c r="M39" i="6"/>
  <c r="S32" i="4"/>
  <c r="P13" i="6"/>
  <c r="AC23" i="1"/>
  <c r="AC21" i="6"/>
  <c r="P31" i="4"/>
  <c r="M13" i="4"/>
  <c r="J13" i="4"/>
  <c r="M24" i="4"/>
  <c r="AC11" i="1"/>
  <c r="AF11" i="1" s="1"/>
  <c r="S40" i="6"/>
  <c r="S30" i="6"/>
  <c r="P18" i="4"/>
  <c r="AC8" i="1"/>
  <c r="P33" i="4"/>
  <c r="P39" i="6"/>
  <c r="J26" i="4"/>
  <c r="S9" i="6"/>
  <c r="J29" i="4"/>
  <c r="M26" i="4"/>
  <c r="S37" i="6"/>
  <c r="P41" i="4"/>
  <c r="V13" i="6"/>
  <c r="V19" i="4"/>
  <c r="S31" i="4"/>
  <c r="S13" i="4"/>
  <c r="P26" i="6"/>
  <c r="M6" i="6"/>
  <c r="M19" i="6"/>
  <c r="J27" i="4"/>
  <c r="AC35" i="1"/>
  <c r="AF35" i="1"/>
  <c r="P42" i="6"/>
  <c r="V39" i="6"/>
  <c r="S11" i="4"/>
  <c r="V40" i="4"/>
  <c r="M32" i="6"/>
  <c r="AC32" i="1"/>
  <c r="AF32" i="1" s="1"/>
  <c r="Y28" i="6"/>
  <c r="V37" i="4"/>
  <c r="M25" i="6"/>
  <c r="S10" i="6"/>
  <c r="P36" i="6"/>
  <c r="AC31" i="1"/>
  <c r="AF31" i="1" s="1"/>
  <c r="V36" i="6"/>
  <c r="V22" i="4"/>
  <c r="V12" i="6"/>
  <c r="V43" i="6"/>
  <c r="AC29" i="1"/>
  <c r="AF29" i="1"/>
  <c r="AC17" i="4"/>
  <c r="M24" i="6"/>
  <c r="J24" i="6"/>
  <c r="J38" i="4"/>
  <c r="V11" i="6"/>
  <c r="M11" i="4"/>
  <c r="V9" i="6"/>
  <c r="M9" i="6"/>
  <c r="P8" i="6"/>
  <c r="P37" i="6"/>
  <c r="R16" i="4"/>
  <c r="J37" i="6"/>
  <c r="F15" i="4"/>
  <c r="AC15" i="4"/>
  <c r="AF15" i="4" s="1"/>
  <c r="P35" i="6"/>
  <c r="M20" i="4"/>
  <c r="AC43" i="6"/>
  <c r="AF43" i="6"/>
  <c r="P17" i="4"/>
  <c r="J17" i="4"/>
  <c r="P9" i="4"/>
  <c r="P40" i="6"/>
  <c r="M9" i="4"/>
  <c r="V21" i="4"/>
  <c r="L33" i="6"/>
  <c r="J30" i="6"/>
  <c r="M10" i="4"/>
  <c r="P36" i="4"/>
  <c r="J40" i="4"/>
  <c r="S31" i="6"/>
  <c r="V27" i="4"/>
  <c r="AC12" i="1"/>
  <c r="AF12" i="1" s="1"/>
  <c r="AC6" i="6"/>
  <c r="AC32" i="4"/>
  <c r="P32" i="4"/>
  <c r="N28" i="6"/>
  <c r="J39" i="6"/>
  <c r="C38" i="6"/>
  <c r="AC16" i="1"/>
  <c r="AF16" i="1" s="1"/>
  <c r="AC28" i="4"/>
  <c r="AC10" i="6"/>
  <c r="P28" i="4"/>
  <c r="P24" i="4"/>
  <c r="J23" i="4"/>
  <c r="V16" i="6"/>
  <c r="Y44" i="6"/>
  <c r="V10" i="4"/>
  <c r="U38" i="6"/>
  <c r="S23" i="4"/>
  <c r="S7" i="6"/>
  <c r="S14" i="6" s="1"/>
  <c r="F8" i="4"/>
  <c r="S29" i="6"/>
  <c r="S16" i="6"/>
  <c r="AC15" i="6"/>
  <c r="AF15" i="6" s="1"/>
  <c r="AC41" i="4"/>
  <c r="AF41" i="4" s="1"/>
  <c r="AC26" i="6"/>
  <c r="AF26" i="6" s="1"/>
  <c r="D36" i="1"/>
  <c r="Z36" i="1"/>
  <c r="AC27" i="1"/>
  <c r="AF27" i="1" s="1"/>
  <c r="F10" i="6"/>
  <c r="E41" i="6"/>
  <c r="P15" i="6"/>
  <c r="P24" i="6"/>
  <c r="D27" i="1"/>
  <c r="D32" i="6" s="1"/>
  <c r="P32" i="6"/>
  <c r="AC14" i="1"/>
  <c r="AF14" i="1" s="1"/>
  <c r="P6" i="4"/>
  <c r="R44" i="6"/>
  <c r="M16" i="6"/>
  <c r="M18" i="4"/>
  <c r="F32" i="6"/>
  <c r="E31" i="4"/>
  <c r="M6" i="4"/>
  <c r="E36" i="6"/>
  <c r="E15" i="4"/>
  <c r="J9" i="4"/>
  <c r="J36" i="4"/>
  <c r="J20" i="6"/>
  <c r="E39" i="4"/>
  <c r="K33" i="6"/>
  <c r="F33" i="4"/>
  <c r="J31" i="6"/>
  <c r="J39" i="4"/>
  <c r="E25" i="6"/>
  <c r="E37" i="4"/>
  <c r="E8" i="6"/>
  <c r="F21" i="4"/>
  <c r="F27" i="6"/>
  <c r="E36" i="4"/>
  <c r="J10" i="6"/>
  <c r="J25" i="6"/>
  <c r="J37" i="4"/>
  <c r="E18" i="4"/>
  <c r="AB36" i="1"/>
  <c r="AE36" i="1"/>
  <c r="J11" i="6"/>
  <c r="J15" i="4"/>
  <c r="J21" i="4"/>
  <c r="E19" i="4"/>
  <c r="J18" i="4"/>
  <c r="J13" i="6"/>
  <c r="J7" i="6"/>
  <c r="AB33" i="1"/>
  <c r="AE33" i="1"/>
  <c r="J19" i="4"/>
  <c r="J19" i="6"/>
  <c r="C42" i="4"/>
  <c r="M29" i="6"/>
  <c r="AC8" i="4"/>
  <c r="G8" i="6"/>
  <c r="G14" i="4"/>
  <c r="G32" i="6"/>
  <c r="G13" i="4"/>
  <c r="J12" i="4"/>
  <c r="M36" i="4"/>
  <c r="G41" i="4"/>
  <c r="G15" i="6"/>
  <c r="G22" i="4"/>
  <c r="G12" i="6"/>
  <c r="G9" i="6"/>
  <c r="G8" i="4"/>
  <c r="G6" i="4"/>
  <c r="G16" i="4" s="1"/>
  <c r="G7" i="6"/>
  <c r="G9" i="4"/>
  <c r="G40" i="6"/>
  <c r="G19" i="6"/>
  <c r="G19" i="4"/>
  <c r="G17" i="6"/>
  <c r="G23" i="4"/>
  <c r="M37" i="6"/>
  <c r="AC39" i="6"/>
  <c r="G27" i="6"/>
  <c r="G10" i="4"/>
  <c r="G39" i="4"/>
  <c r="G31" i="6"/>
  <c r="G18" i="4"/>
  <c r="G13" i="6"/>
  <c r="G15" i="4"/>
  <c r="G36" i="6"/>
  <c r="G38" i="6" s="1"/>
  <c r="G35" i="6"/>
  <c r="G20" i="4"/>
  <c r="G30" i="6"/>
  <c r="G21" i="4"/>
  <c r="G37" i="4"/>
  <c r="G36" i="4"/>
  <c r="G28" i="4"/>
  <c r="G27" i="4"/>
  <c r="G41" i="6"/>
  <c r="G37" i="6"/>
  <c r="G18" i="6"/>
  <c r="G16" i="6"/>
  <c r="G11" i="6"/>
  <c r="G6" i="6"/>
  <c r="G34" i="4"/>
  <c r="G29" i="6"/>
  <c r="G17" i="4"/>
  <c r="V29" i="4"/>
  <c r="AC32" i="6"/>
  <c r="AC41" i="6"/>
  <c r="AF41" i="6" s="1"/>
  <c r="D13" i="4"/>
  <c r="G33" i="6"/>
  <c r="G25" i="4"/>
  <c r="G42" i="4"/>
  <c r="D17" i="1"/>
  <c r="D16" i="6" s="1"/>
  <c r="E16" i="6"/>
  <c r="P16" i="6"/>
  <c r="AC17" i="1"/>
  <c r="AF17" i="1" s="1"/>
  <c r="F26" i="4"/>
  <c r="AB17" i="1"/>
  <c r="AE17" i="1" s="1"/>
  <c r="Z17" i="1"/>
  <c r="AG17" i="1" s="1"/>
  <c r="AA17" i="1"/>
  <c r="AD17" i="1" s="1"/>
  <c r="AB16" i="6"/>
  <c r="AE16" i="6" s="1"/>
  <c r="AB26" i="4"/>
  <c r="AE26" i="4" s="1"/>
  <c r="AA26" i="4"/>
  <c r="AD26" i="4" s="1"/>
  <c r="P11" i="4"/>
  <c r="P11" i="6"/>
  <c r="AH11" i="4"/>
  <c r="AH11" i="6"/>
  <c r="AB11" i="6"/>
  <c r="E11" i="6"/>
  <c r="F11" i="6"/>
  <c r="AC11" i="4"/>
  <c r="AC11" i="6"/>
  <c r="D11" i="6"/>
  <c r="D11" i="4"/>
  <c r="Z11" i="6"/>
  <c r="AG36" i="1"/>
  <c r="Z11" i="4"/>
  <c r="AA36" i="1"/>
  <c r="AB11" i="4"/>
  <c r="AH39" i="4"/>
  <c r="AB13" i="1"/>
  <c r="AB39" i="4" s="1"/>
  <c r="P31" i="6"/>
  <c r="AC13" i="1"/>
  <c r="AC31" i="6" s="1"/>
  <c r="D13" i="1"/>
  <c r="D31" i="6" s="1"/>
  <c r="M31" i="6"/>
  <c r="F31" i="6"/>
  <c r="AB31" i="6"/>
  <c r="AE13" i="1"/>
  <c r="AH31" i="6"/>
  <c r="AF11" i="4"/>
  <c r="AA11" i="6"/>
  <c r="AD11" i="6" s="1"/>
  <c r="AF11" i="6"/>
  <c r="AD36" i="1"/>
  <c r="AI36" i="1"/>
  <c r="AA11" i="4"/>
  <c r="AD11" i="4" s="1"/>
  <c r="AG11" i="6"/>
  <c r="AE11" i="4"/>
  <c r="AE31" i="6"/>
  <c r="Z13" i="1"/>
  <c r="AG13" i="1" s="1"/>
  <c r="D39" i="4"/>
  <c r="AC39" i="4"/>
  <c r="AF39" i="4" s="1"/>
  <c r="AI11" i="6"/>
  <c r="AI11" i="4"/>
  <c r="AH12" i="6"/>
  <c r="F22" i="4"/>
  <c r="S22" i="4"/>
  <c r="R14" i="6"/>
  <c r="AC37" i="1"/>
  <c r="AF37" i="1" s="1"/>
  <c r="AC12" i="6"/>
  <c r="AF12" i="6" s="1"/>
  <c r="E12" i="6"/>
  <c r="P22" i="4"/>
  <c r="D37" i="1"/>
  <c r="D22" i="4" s="1"/>
  <c r="M22" i="4"/>
  <c r="J12" i="6"/>
  <c r="AB37" i="1"/>
  <c r="AB22" i="4" s="1"/>
  <c r="K14" i="6"/>
  <c r="AH22" i="4"/>
  <c r="P9" i="6"/>
  <c r="AC9" i="6"/>
  <c r="AF9" i="6" s="1"/>
  <c r="E8" i="4"/>
  <c r="J8" i="4"/>
  <c r="D35" i="1"/>
  <c r="D9" i="6" s="1"/>
  <c r="J9" i="6"/>
  <c r="AE35" i="1"/>
  <c r="AB9" i="6"/>
  <c r="AB8" i="4"/>
  <c r="AA35" i="1"/>
  <c r="AF8" i="4"/>
  <c r="AH9" i="6"/>
  <c r="AH8" i="4"/>
  <c r="V14" i="4"/>
  <c r="AF34" i="1"/>
  <c r="AC14" i="4"/>
  <c r="AF14" i="4" s="1"/>
  <c r="AC8" i="6"/>
  <c r="AF8" i="6" s="1"/>
  <c r="F14" i="4"/>
  <c r="D34" i="1"/>
  <c r="Z34" i="1" s="1"/>
  <c r="AB34" i="1"/>
  <c r="J8" i="6"/>
  <c r="AH14" i="4"/>
  <c r="D33" i="1"/>
  <c r="Z33" i="1"/>
  <c r="AC33" i="1"/>
  <c r="AA33" i="1"/>
  <c r="AD33" i="1" s="1"/>
  <c r="E6" i="4"/>
  <c r="AB6" i="4"/>
  <c r="F7" i="6"/>
  <c r="F14" i="6" s="1"/>
  <c r="AB7" i="6"/>
  <c r="AE7" i="6"/>
  <c r="C14" i="6"/>
  <c r="AH7" i="6"/>
  <c r="AC22" i="4"/>
  <c r="D12" i="6"/>
  <c r="Z37" i="1"/>
  <c r="AB12" i="6"/>
  <c r="Z35" i="1"/>
  <c r="AG35" i="1" s="1"/>
  <c r="D8" i="4"/>
  <c r="AI35" i="1"/>
  <c r="AD35" i="1"/>
  <c r="AA8" i="4"/>
  <c r="AD8" i="4"/>
  <c r="AA9" i="6"/>
  <c r="AI9" i="6" s="1"/>
  <c r="AE9" i="6"/>
  <c r="D8" i="6"/>
  <c r="D14" i="4"/>
  <c r="AE34" i="1"/>
  <c r="AB14" i="4"/>
  <c r="AB8" i="6"/>
  <c r="AA34" i="1"/>
  <c r="AA14" i="4" s="1"/>
  <c r="AD14" i="4" s="1"/>
  <c r="AG33" i="1"/>
  <c r="D6" i="4"/>
  <c r="AE6" i="4"/>
  <c r="Z6" i="4"/>
  <c r="AG6" i="4"/>
  <c r="D7" i="6"/>
  <c r="AC7" i="6"/>
  <c r="AC14" i="6" s="1"/>
  <c r="AF33" i="1"/>
  <c r="AC6" i="4"/>
  <c r="AA7" i="6"/>
  <c r="AA6" i="4"/>
  <c r="AD6" i="4" s="1"/>
  <c r="AI33" i="1"/>
  <c r="AF22" i="4"/>
  <c r="Z9" i="6"/>
  <c r="AD9" i="6"/>
  <c r="AI34" i="1"/>
  <c r="AI14" i="4" s="1"/>
  <c r="AA8" i="6"/>
  <c r="AD34" i="1"/>
  <c r="AE8" i="6"/>
  <c r="Z14" i="4"/>
  <c r="AG14" i="4" s="1"/>
  <c r="AF6" i="4"/>
  <c r="AF7" i="6"/>
  <c r="AI6" i="4"/>
  <c r="AI7" i="6"/>
  <c r="AD7" i="6"/>
  <c r="AD8" i="6"/>
  <c r="AH32" i="4"/>
  <c r="V6" i="6"/>
  <c r="F32" i="4"/>
  <c r="AF32" i="4"/>
  <c r="AB11" i="1"/>
  <c r="D11" i="1"/>
  <c r="D6" i="6" s="1"/>
  <c r="J6" i="6"/>
  <c r="J14" i="6" s="1"/>
  <c r="E6" i="6"/>
  <c r="AF6" i="6"/>
  <c r="AH6" i="6"/>
  <c r="AB6" i="6"/>
  <c r="AA11" i="1"/>
  <c r="AE11" i="1"/>
  <c r="AB32" i="4"/>
  <c r="Z11" i="1"/>
  <c r="D32" i="4"/>
  <c r="AA32" i="4"/>
  <c r="AI32" i="4" s="1"/>
  <c r="AE6" i="6"/>
  <c r="AE32" i="4"/>
  <c r="AD32" i="4"/>
  <c r="S29" i="4"/>
  <c r="P22" i="6"/>
  <c r="AC22" i="6"/>
  <c r="AF22" i="6" s="1"/>
  <c r="AF24" i="1"/>
  <c r="AC29" i="4"/>
  <c r="AF29" i="4" s="1"/>
  <c r="P29" i="4"/>
  <c r="D24" i="1"/>
  <c r="Z24" i="1"/>
  <c r="Z22" i="6" s="1"/>
  <c r="Z29" i="4"/>
  <c r="AG29" i="4" s="1"/>
  <c r="F29" i="4"/>
  <c r="E29" i="4"/>
  <c r="AB29" i="4"/>
  <c r="AE24" i="1"/>
  <c r="AA24" i="1"/>
  <c r="AB22" i="6"/>
  <c r="J22" i="6"/>
  <c r="AH29" i="4"/>
  <c r="AE22" i="6"/>
  <c r="AG24" i="1"/>
  <c r="D29" i="4"/>
  <c r="D22" i="6"/>
  <c r="AE29" i="4"/>
  <c r="AD24" i="1"/>
  <c r="AI24" i="1"/>
  <c r="AA29" i="4"/>
  <c r="AD29" i="4" s="1"/>
  <c r="AA22" i="6"/>
  <c r="AG22" i="6"/>
  <c r="AI29" i="4"/>
  <c r="S18" i="4"/>
  <c r="AC13" i="6"/>
  <c r="F18" i="4"/>
  <c r="AF13" i="6"/>
  <c r="AC18" i="4"/>
  <c r="AI18" i="4" s="1"/>
  <c r="AB38" i="1"/>
  <c r="AA38" i="1"/>
  <c r="D38" i="1"/>
  <c r="D13" i="6" s="1"/>
  <c r="AH18" i="4"/>
  <c r="AH13" i="6"/>
  <c r="AB18" i="4"/>
  <c r="AB13" i="6"/>
  <c r="AE13" i="6" s="1"/>
  <c r="AE38" i="1"/>
  <c r="AA18" i="4"/>
  <c r="AD18" i="4" s="1"/>
  <c r="AF18" i="4"/>
  <c r="AE18" i="4"/>
  <c r="D18" i="4"/>
  <c r="Z38" i="1"/>
  <c r="AG38" i="1" s="1"/>
  <c r="Z18" i="4"/>
  <c r="Z13" i="6"/>
  <c r="AG13" i="6"/>
  <c r="AH14" i="6"/>
  <c r="AF14" i="6"/>
  <c r="E28" i="4"/>
  <c r="AB16" i="1"/>
  <c r="AB10" i="6" s="1"/>
  <c r="E10" i="6"/>
  <c r="E14" i="6"/>
  <c r="D16" i="1"/>
  <c r="AH28" i="4"/>
  <c r="AF28" i="4"/>
  <c r="AF10" i="6"/>
  <c r="AH10" i="6"/>
  <c r="AE16" i="1"/>
  <c r="D28" i="4"/>
  <c r="D10" i="6"/>
  <c r="Z16" i="1"/>
  <c r="AG16" i="1" s="1"/>
  <c r="Z28" i="4"/>
  <c r="AG28" i="4" s="1"/>
  <c r="Z10" i="6"/>
  <c r="AG10" i="6" s="1"/>
  <c r="AB23" i="1"/>
  <c r="AB31" i="4" s="1"/>
  <c r="V31" i="4"/>
  <c r="D23" i="1"/>
  <c r="D21" i="6"/>
  <c r="AF23" i="1"/>
  <c r="AF31" i="4"/>
  <c r="AC31" i="4"/>
  <c r="F31" i="4"/>
  <c r="E21" i="6"/>
  <c r="AH21" i="6"/>
  <c r="AH31" i="4"/>
  <c r="AF21" i="6"/>
  <c r="D31" i="4"/>
  <c r="Z23" i="1"/>
  <c r="AG23" i="1" s="1"/>
  <c r="Z31" i="4"/>
  <c r="AG31" i="4"/>
  <c r="AH20" i="4"/>
  <c r="V20" i="4"/>
  <c r="AB30" i="1"/>
  <c r="E35" i="6"/>
  <c r="S35" i="6"/>
  <c r="F35" i="6"/>
  <c r="AC20" i="4"/>
  <c r="AF30" i="1"/>
  <c r="AC35" i="6"/>
  <c r="AA30" i="1"/>
  <c r="AD30" i="1" s="1"/>
  <c r="D30" i="1"/>
  <c r="AB20" i="4"/>
  <c r="AB35" i="6"/>
  <c r="AE35" i="6" s="1"/>
  <c r="AF20" i="4"/>
  <c r="P30" i="6"/>
  <c r="AC26" i="1"/>
  <c r="M30" i="6"/>
  <c r="AB26" i="1"/>
  <c r="E21" i="4"/>
  <c r="D26" i="1"/>
  <c r="AH21" i="4"/>
  <c r="AH30" i="6"/>
  <c r="AA35" i="6"/>
  <c r="AD35" i="6" s="1"/>
  <c r="AF35" i="6"/>
  <c r="Z30" i="1"/>
  <c r="Z20" i="4" s="1"/>
  <c r="D20" i="4"/>
  <c r="D35" i="6"/>
  <c r="AC21" i="4"/>
  <c r="AC30" i="6"/>
  <c r="AF26" i="1"/>
  <c r="AE26" i="1"/>
  <c r="AB21" i="4"/>
  <c r="D30" i="6"/>
  <c r="Z26" i="1"/>
  <c r="Z30" i="6" s="1"/>
  <c r="D21" i="4"/>
  <c r="Z35" i="6"/>
  <c r="AF21" i="4"/>
  <c r="Z21" i="4"/>
  <c r="AG35" i="6"/>
  <c r="AG21" i="4"/>
  <c r="AH42" i="6"/>
  <c r="P30" i="4"/>
  <c r="AC42" i="6"/>
  <c r="AF42" i="6" s="1"/>
  <c r="AC30" i="4"/>
  <c r="AF15" i="1"/>
  <c r="F30" i="4"/>
  <c r="E42" i="6"/>
  <c r="AB15" i="1"/>
  <c r="AA15" i="1" s="1"/>
  <c r="J42" i="6"/>
  <c r="D15" i="1"/>
  <c r="Z15" i="1" s="1"/>
  <c r="G30" i="4"/>
  <c r="G35" i="4"/>
  <c r="G5" i="4" s="1"/>
  <c r="AH30" i="4"/>
  <c r="C35" i="4"/>
  <c r="AF30" i="4"/>
  <c r="AE15" i="1"/>
  <c r="AB42" i="6"/>
  <c r="AE42" i="6" s="1"/>
  <c r="AB30" i="4"/>
  <c r="AE30" i="4"/>
  <c r="D42" i="6"/>
  <c r="S17" i="4"/>
  <c r="F17" i="4"/>
  <c r="M43" i="6"/>
  <c r="E17" i="4"/>
  <c r="D29" i="1"/>
  <c r="D43" i="6" s="1"/>
  <c r="AB29" i="1"/>
  <c r="AB17" i="4" s="1"/>
  <c r="AH17" i="4"/>
  <c r="AF17" i="4"/>
  <c r="AH43" i="6"/>
  <c r="AH34" i="6"/>
  <c r="V34" i="4"/>
  <c r="E34" i="4"/>
  <c r="AB7" i="1"/>
  <c r="AB34" i="6" s="1"/>
  <c r="S34" i="4"/>
  <c r="F34" i="4"/>
  <c r="AC34" i="6"/>
  <c r="AF7" i="1"/>
  <c r="AC34" i="4"/>
  <c r="AF34" i="4" s="1"/>
  <c r="P34" i="6"/>
  <c r="P34" i="4"/>
  <c r="E34" i="6"/>
  <c r="M34" i="6"/>
  <c r="D7" i="1"/>
  <c r="D34" i="4" s="1"/>
  <c r="J34" i="6"/>
  <c r="AH34" i="4"/>
  <c r="AF34" i="6"/>
  <c r="D17" i="4"/>
  <c r="AB43" i="6"/>
  <c r="AE43" i="6" s="1"/>
  <c r="AA29" i="1"/>
  <c r="AD29" i="1" s="1"/>
  <c r="AE29" i="1"/>
  <c r="AB34" i="4"/>
  <c r="AE34" i="4" s="1"/>
  <c r="AE7" i="1"/>
  <c r="D34" i="6"/>
  <c r="Z7" i="1"/>
  <c r="AI29" i="1"/>
  <c r="AA43" i="6"/>
  <c r="AA17" i="4"/>
  <c r="AD17" i="4" s="1"/>
  <c r="AG7" i="1"/>
  <c r="Z34" i="4"/>
  <c r="Z34" i="6"/>
  <c r="AI17" i="4"/>
  <c r="AD43" i="6"/>
  <c r="AI43" i="6"/>
  <c r="AG34" i="6"/>
  <c r="AG34" i="4"/>
  <c r="AB8" i="1"/>
  <c r="D8" i="1"/>
  <c r="S33" i="4"/>
  <c r="AF8" i="1"/>
  <c r="AC33" i="4"/>
  <c r="AF33" i="4" s="1"/>
  <c r="AB33" i="4"/>
  <c r="AE33" i="4" s="1"/>
  <c r="E39" i="6"/>
  <c r="AH39" i="6"/>
  <c r="AF39" i="6"/>
  <c r="AH33" i="4"/>
  <c r="AB39" i="6"/>
  <c r="D33" i="4"/>
  <c r="S18" i="6" l="1"/>
  <c r="F18" i="6"/>
  <c r="V12" i="4"/>
  <c r="V16" i="4" s="1"/>
  <c r="P18" i="6"/>
  <c r="AC21" i="1"/>
  <c r="D21" i="1"/>
  <c r="E12" i="4"/>
  <c r="AB21" i="1"/>
  <c r="AB18" i="6" s="1"/>
  <c r="K16" i="4"/>
  <c r="D32" i="1"/>
  <c r="D37" i="6" s="1"/>
  <c r="V37" i="6"/>
  <c r="V38" i="6" s="1"/>
  <c r="P38" i="6"/>
  <c r="F37" i="6"/>
  <c r="F38" i="6" s="1"/>
  <c r="AC7" i="4"/>
  <c r="AF7" i="4" s="1"/>
  <c r="AC37" i="6"/>
  <c r="AF37" i="6" s="1"/>
  <c r="Q38" i="6"/>
  <c r="E38" i="6"/>
  <c r="N38" i="6"/>
  <c r="M38" i="6"/>
  <c r="Z32" i="1"/>
  <c r="L16" i="4"/>
  <c r="D7" i="4"/>
  <c r="L38" i="6"/>
  <c r="J38" i="6"/>
  <c r="K38" i="6"/>
  <c r="AH37" i="6"/>
  <c r="Y38" i="6"/>
  <c r="U16" i="4"/>
  <c r="T38" i="6"/>
  <c r="AC36" i="6"/>
  <c r="M15" i="4"/>
  <c r="M16" i="4" s="1"/>
  <c r="D31" i="1"/>
  <c r="AB31" i="1"/>
  <c r="AA31" i="1" s="1"/>
  <c r="N16" i="4"/>
  <c r="F40" i="6"/>
  <c r="X16" i="4"/>
  <c r="V9" i="4"/>
  <c r="AC9" i="4"/>
  <c r="AF9" i="4" s="1"/>
  <c r="AC40" i="6"/>
  <c r="O44" i="6"/>
  <c r="D28" i="1"/>
  <c r="AB28" i="1"/>
  <c r="AA28" i="1" s="1"/>
  <c r="AI28" i="1" s="1"/>
  <c r="E40" i="6"/>
  <c r="E44" i="6" s="1"/>
  <c r="AF40" i="6"/>
  <c r="C44" i="6"/>
  <c r="C16" i="4"/>
  <c r="Y16" i="4"/>
  <c r="V33" i="6"/>
  <c r="E13" i="4"/>
  <c r="W33" i="6"/>
  <c r="U33" i="6"/>
  <c r="Z27" i="1"/>
  <c r="AG27" i="1" s="1"/>
  <c r="S16" i="4"/>
  <c r="T16" i="4"/>
  <c r="S33" i="6"/>
  <c r="AC13" i="4"/>
  <c r="AF13" i="4" s="1"/>
  <c r="O33" i="6"/>
  <c r="N33" i="6"/>
  <c r="F16" i="4"/>
  <c r="J16" i="4"/>
  <c r="AF32" i="6"/>
  <c r="W16" i="4"/>
  <c r="U28" i="6"/>
  <c r="E27" i="6"/>
  <c r="P10" i="4"/>
  <c r="Q16" i="4"/>
  <c r="AC25" i="1"/>
  <c r="O16" i="4"/>
  <c r="J27" i="6"/>
  <c r="D25" i="1"/>
  <c r="AB25" i="1"/>
  <c r="J28" i="6"/>
  <c r="AH10" i="4"/>
  <c r="C28" i="6"/>
  <c r="AH27" i="6"/>
  <c r="S19" i="6"/>
  <c r="S23" i="6" s="1"/>
  <c r="T23" i="6"/>
  <c r="AB22" i="1"/>
  <c r="P19" i="6"/>
  <c r="D22" i="1"/>
  <c r="P19" i="4"/>
  <c r="AF22" i="1"/>
  <c r="AC19" i="6"/>
  <c r="AC19" i="4"/>
  <c r="AF19" i="4" s="1"/>
  <c r="Q23" i="6"/>
  <c r="F19" i="6"/>
  <c r="K23" i="6"/>
  <c r="K5" i="6" s="1"/>
  <c r="AF19" i="6"/>
  <c r="C23" i="6"/>
  <c r="V23" i="4"/>
  <c r="V25" i="4" s="1"/>
  <c r="W25" i="4"/>
  <c r="W23" i="6"/>
  <c r="U25" i="4"/>
  <c r="U23" i="6"/>
  <c r="AF20" i="1"/>
  <c r="AC17" i="6"/>
  <c r="AC23" i="4"/>
  <c r="P17" i="6"/>
  <c r="P23" i="4"/>
  <c r="R25" i="4"/>
  <c r="Q25" i="4"/>
  <c r="O25" i="4"/>
  <c r="D20" i="1"/>
  <c r="D23" i="4" s="1"/>
  <c r="AB20" i="1"/>
  <c r="AB17" i="6" s="1"/>
  <c r="M23" i="4"/>
  <c r="M25" i="4" s="1"/>
  <c r="L25" i="4"/>
  <c r="L23" i="6"/>
  <c r="F17" i="6"/>
  <c r="K25" i="4"/>
  <c r="E17" i="6"/>
  <c r="E23" i="6" s="1"/>
  <c r="AF17" i="6"/>
  <c r="AF23" i="4"/>
  <c r="AH23" i="4"/>
  <c r="D19" i="1"/>
  <c r="Z19" i="1" s="1"/>
  <c r="Z36" i="4" s="1"/>
  <c r="V20" i="6"/>
  <c r="V23" i="6" s="1"/>
  <c r="AB19" i="1"/>
  <c r="AE19" i="1" s="1"/>
  <c r="S20" i="6"/>
  <c r="R23" i="6"/>
  <c r="R5" i="6" s="1"/>
  <c r="AF19" i="1"/>
  <c r="AC36" i="4"/>
  <c r="AF36" i="4" s="1"/>
  <c r="AC20" i="6"/>
  <c r="AF20" i="6" s="1"/>
  <c r="P20" i="6"/>
  <c r="O23" i="6"/>
  <c r="M23" i="6"/>
  <c r="AA19" i="1"/>
  <c r="F20" i="6"/>
  <c r="D18" i="1"/>
  <c r="D29" i="6" s="1"/>
  <c r="D33" i="6" s="1"/>
  <c r="P40" i="4"/>
  <c r="P29" i="6"/>
  <c r="P33" i="6" s="1"/>
  <c r="AB18" i="1"/>
  <c r="AE18" i="1" s="1"/>
  <c r="AF18" i="1"/>
  <c r="AC29" i="6"/>
  <c r="AC33" i="6" s="1"/>
  <c r="F29" i="6"/>
  <c r="F33" i="6" s="1"/>
  <c r="T33" i="6"/>
  <c r="AC40" i="4"/>
  <c r="AF40" i="4" s="1"/>
  <c r="P5" i="1"/>
  <c r="M33" i="6"/>
  <c r="E29" i="6"/>
  <c r="E33" i="6" s="1"/>
  <c r="J33" i="6"/>
  <c r="C33" i="6"/>
  <c r="AH33" i="6" s="1"/>
  <c r="AF29" i="6"/>
  <c r="X25" i="4"/>
  <c r="V24" i="4"/>
  <c r="X44" i="6"/>
  <c r="V44" i="6"/>
  <c r="E25" i="4"/>
  <c r="W44" i="6"/>
  <c r="T44" i="6"/>
  <c r="T25" i="4"/>
  <c r="AC24" i="4"/>
  <c r="AF24" i="4" s="1"/>
  <c r="P44" i="6"/>
  <c r="N44" i="6"/>
  <c r="F25" i="4"/>
  <c r="D14" i="1"/>
  <c r="Z14" i="1" s="1"/>
  <c r="Z41" i="6" s="1"/>
  <c r="F41" i="6"/>
  <c r="L5" i="6"/>
  <c r="AB14" i="1"/>
  <c r="D24" i="4"/>
  <c r="J24" i="4"/>
  <c r="J25" i="4" s="1"/>
  <c r="AH44" i="6"/>
  <c r="X28" i="6"/>
  <c r="X35" i="4"/>
  <c r="W28" i="6"/>
  <c r="F26" i="6"/>
  <c r="O28" i="6"/>
  <c r="M26" i="6"/>
  <c r="M28" i="6"/>
  <c r="D12" i="1"/>
  <c r="Z12" i="1" s="1"/>
  <c r="AG12" i="1" s="1"/>
  <c r="AB12" i="1"/>
  <c r="AE12" i="1" s="1"/>
  <c r="M35" i="4"/>
  <c r="J35" i="4"/>
  <c r="E27" i="4"/>
  <c r="E35" i="4" s="1"/>
  <c r="AB26" i="6"/>
  <c r="Y42" i="4"/>
  <c r="AH42" i="4" s="1"/>
  <c r="V5" i="1"/>
  <c r="S37" i="4"/>
  <c r="S5" i="1"/>
  <c r="AB10" i="1"/>
  <c r="AE10" i="1" s="1"/>
  <c r="T42" i="4"/>
  <c r="T5" i="4" s="1"/>
  <c r="P28" i="6"/>
  <c r="AF10" i="1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B9" i="1"/>
  <c r="AE9" i="1" s="1"/>
  <c r="S24" i="6"/>
  <c r="S28" i="6" s="1"/>
  <c r="P38" i="4"/>
  <c r="AF9" i="1"/>
  <c r="AC24" i="6"/>
  <c r="AC38" i="4"/>
  <c r="AF38" i="4" s="1"/>
  <c r="Q28" i="6"/>
  <c r="F5" i="1"/>
  <c r="E24" i="6"/>
  <c r="N42" i="4"/>
  <c r="F38" i="4"/>
  <c r="F42" i="4" s="1"/>
  <c r="AB38" i="4"/>
  <c r="AE38" i="4" s="1"/>
  <c r="J5" i="1"/>
  <c r="C5" i="6"/>
  <c r="AH28" i="6"/>
  <c r="AH5" i="1"/>
  <c r="AF24" i="6"/>
  <c r="AH24" i="6"/>
  <c r="Y23" i="6"/>
  <c r="X42" i="4"/>
  <c r="V41" i="4"/>
  <c r="U42" i="4"/>
  <c r="S41" i="4"/>
  <c r="R42" i="4"/>
  <c r="R5" i="4" s="1"/>
  <c r="E41" i="4"/>
  <c r="E42" i="4" s="1"/>
  <c r="E5" i="1"/>
  <c r="O42" i="4"/>
  <c r="M42" i="4"/>
  <c r="M41" i="4"/>
  <c r="N23" i="6"/>
  <c r="M5" i="1"/>
  <c r="F15" i="6"/>
  <c r="D6" i="1"/>
  <c r="L42" i="4"/>
  <c r="J41" i="4"/>
  <c r="J42" i="4" s="1"/>
  <c r="AB6" i="1"/>
  <c r="AB15" i="6" s="1"/>
  <c r="AE17" i="4"/>
  <c r="AE39" i="6"/>
  <c r="AE34" i="6"/>
  <c r="Z30" i="4"/>
  <c r="Z42" i="6"/>
  <c r="AG15" i="1"/>
  <c r="AB14" i="6"/>
  <c r="AE10" i="6"/>
  <c r="AI15" i="1"/>
  <c r="AA30" i="4"/>
  <c r="AD30" i="4" s="1"/>
  <c r="AD15" i="1"/>
  <c r="AA42" i="6"/>
  <c r="AE8" i="1"/>
  <c r="AG30" i="6"/>
  <c r="AG20" i="4"/>
  <c r="AA8" i="1"/>
  <c r="Z8" i="1"/>
  <c r="D39" i="6"/>
  <c r="AE31" i="4"/>
  <c r="AD22" i="6"/>
  <c r="AA6" i="6"/>
  <c r="Z32" i="4"/>
  <c r="AI8" i="4"/>
  <c r="AE22" i="4"/>
  <c r="AA7" i="1"/>
  <c r="Z29" i="1"/>
  <c r="D30" i="4"/>
  <c r="AG26" i="1"/>
  <c r="AF30" i="6"/>
  <c r="AG30" i="1"/>
  <c r="AB30" i="6"/>
  <c r="AE21" i="4"/>
  <c r="AI30" i="1"/>
  <c r="AE30" i="1"/>
  <c r="AE23" i="1"/>
  <c r="AB21" i="6"/>
  <c r="AG18" i="4"/>
  <c r="AD38" i="1"/>
  <c r="AG9" i="6"/>
  <c r="AG34" i="1"/>
  <c r="Z8" i="6"/>
  <c r="AE39" i="4"/>
  <c r="AB28" i="4"/>
  <c r="AA16" i="1"/>
  <c r="AI38" i="1"/>
  <c r="AD11" i="1"/>
  <c r="AI11" i="1"/>
  <c r="AI8" i="6"/>
  <c r="AA26" i="1"/>
  <c r="AI35" i="6"/>
  <c r="AA20" i="4"/>
  <c r="AD20" i="4" s="1"/>
  <c r="AE20" i="4"/>
  <c r="Z21" i="6"/>
  <c r="AA23" i="1"/>
  <c r="AA13" i="6"/>
  <c r="AG11" i="1"/>
  <c r="Z6" i="6"/>
  <c r="D14" i="6"/>
  <c r="AE14" i="4"/>
  <c r="Z8" i="4"/>
  <c r="AF31" i="6"/>
  <c r="AI22" i="6"/>
  <c r="AE12" i="6"/>
  <c r="Z22" i="4"/>
  <c r="AE37" i="1"/>
  <c r="AA37" i="1"/>
  <c r="Z39" i="4"/>
  <c r="Z31" i="6"/>
  <c r="AI13" i="1"/>
  <c r="AG11" i="4"/>
  <c r="AC16" i="6"/>
  <c r="G44" i="6"/>
  <c r="J44" i="6"/>
  <c r="Z24" i="6"/>
  <c r="Z38" i="4"/>
  <c r="P35" i="4"/>
  <c r="P25" i="4"/>
  <c r="M14" i="6"/>
  <c r="M44" i="6"/>
  <c r="AE27" i="1"/>
  <c r="AB32" i="6"/>
  <c r="AB13" i="4"/>
  <c r="AA27" i="1"/>
  <c r="X5" i="6"/>
  <c r="H5" i="6"/>
  <c r="N5" i="6"/>
  <c r="S38" i="6"/>
  <c r="Z7" i="6"/>
  <c r="AE8" i="4"/>
  <c r="AF13" i="1"/>
  <c r="AA13" i="1"/>
  <c r="AE11" i="6"/>
  <c r="AI17" i="1"/>
  <c r="Z16" i="6"/>
  <c r="AC26" i="4"/>
  <c r="D26" i="4"/>
  <c r="G5" i="6"/>
  <c r="J23" i="6"/>
  <c r="H5" i="4"/>
  <c r="Q5" i="6"/>
  <c r="AG37" i="1"/>
  <c r="AA16" i="6"/>
  <c r="Z26" i="4"/>
  <c r="F35" i="4"/>
  <c r="I5" i="4"/>
  <c r="V14" i="6"/>
  <c r="Z12" i="6"/>
  <c r="V35" i="4"/>
  <c r="P14" i="6"/>
  <c r="I5" i="6"/>
  <c r="AC44" i="6"/>
  <c r="P16" i="4"/>
  <c r="P42" i="4"/>
  <c r="G5" i="1"/>
  <c r="Y35" i="4"/>
  <c r="AH26" i="6"/>
  <c r="AH19" i="6"/>
  <c r="S24" i="4"/>
  <c r="S25" i="4" s="1"/>
  <c r="P14" i="4"/>
  <c r="V10" i="6"/>
  <c r="AH37" i="4"/>
  <c r="AH36" i="4"/>
  <c r="AH27" i="4"/>
  <c r="AH7" i="4"/>
  <c r="AH40" i="6"/>
  <c r="AH29" i="6"/>
  <c r="AH20" i="6"/>
  <c r="AH15" i="6"/>
  <c r="AH41" i="4"/>
  <c r="AH38" i="4"/>
  <c r="AH19" i="4"/>
  <c r="AH15" i="4"/>
  <c r="AH12" i="4"/>
  <c r="AH41" i="6"/>
  <c r="AH36" i="6"/>
  <c r="AH25" i="6"/>
  <c r="AH16" i="6"/>
  <c r="AC27" i="4"/>
  <c r="AF27" i="4" s="1"/>
  <c r="AC25" i="6"/>
  <c r="AB32" i="1"/>
  <c r="Y25" i="4"/>
  <c r="V42" i="4"/>
  <c r="V39" i="4"/>
  <c r="S42" i="6"/>
  <c r="S44" i="6" s="1"/>
  <c r="D12" i="4" l="1"/>
  <c r="Z21" i="1"/>
  <c r="X5" i="4"/>
  <c r="P23" i="6"/>
  <c r="U5" i="6"/>
  <c r="E16" i="4"/>
  <c r="D18" i="6"/>
  <c r="AF21" i="1"/>
  <c r="AC12" i="4"/>
  <c r="AF12" i="4" s="1"/>
  <c r="AC18" i="6"/>
  <c r="AF18" i="6" s="1"/>
  <c r="AE21" i="1"/>
  <c r="AB12" i="4"/>
  <c r="AA21" i="1"/>
  <c r="K5" i="4"/>
  <c r="AC38" i="6"/>
  <c r="AF38" i="6" s="1"/>
  <c r="N5" i="4"/>
  <c r="AG32" i="1"/>
  <c r="Z37" i="6"/>
  <c r="Z7" i="4"/>
  <c r="AH38" i="6"/>
  <c r="AE31" i="1"/>
  <c r="AF36" i="6"/>
  <c r="Z31" i="1"/>
  <c r="D36" i="6"/>
  <c r="D38" i="6" s="1"/>
  <c r="D15" i="4"/>
  <c r="AB15" i="4"/>
  <c r="AE15" i="4" s="1"/>
  <c r="AB36" i="6"/>
  <c r="AE36" i="6" s="1"/>
  <c r="D9" i="4"/>
  <c r="Z28" i="1"/>
  <c r="O5" i="6"/>
  <c r="F44" i="6"/>
  <c r="AE28" i="1"/>
  <c r="AB40" i="6"/>
  <c r="AB9" i="4"/>
  <c r="AE9" i="4" s="1"/>
  <c r="D40" i="6"/>
  <c r="AD28" i="1"/>
  <c r="AA40" i="6"/>
  <c r="AA9" i="4"/>
  <c r="AD9" i="4" s="1"/>
  <c r="C5" i="4"/>
  <c r="AH16" i="4"/>
  <c r="Z13" i="4"/>
  <c r="AG13" i="4" s="1"/>
  <c r="Z32" i="6"/>
  <c r="AG32" i="6" s="1"/>
  <c r="Q5" i="4"/>
  <c r="W5" i="6"/>
  <c r="E28" i="6"/>
  <c r="AF25" i="1"/>
  <c r="AC10" i="4"/>
  <c r="AC27" i="6"/>
  <c r="AC28" i="6" s="1"/>
  <c r="AC5" i="1"/>
  <c r="AF5" i="1" s="1"/>
  <c r="J5" i="6"/>
  <c r="AE25" i="1"/>
  <c r="AB10" i="4"/>
  <c r="AB27" i="6"/>
  <c r="AA25" i="1"/>
  <c r="D27" i="6"/>
  <c r="Z25" i="1"/>
  <c r="D10" i="4"/>
  <c r="W5" i="4"/>
  <c r="U5" i="4"/>
  <c r="AE22" i="1"/>
  <c r="AB19" i="4"/>
  <c r="AB19" i="6"/>
  <c r="AA22" i="1"/>
  <c r="AA19" i="4" s="1"/>
  <c r="T5" i="6"/>
  <c r="D19" i="4"/>
  <c r="D19" i="6"/>
  <c r="Z22" i="1"/>
  <c r="AC25" i="4"/>
  <c r="AB23" i="4"/>
  <c r="AE23" i="4" s="1"/>
  <c r="AA20" i="1"/>
  <c r="AA17" i="6" s="1"/>
  <c r="O5" i="4"/>
  <c r="AE20" i="1"/>
  <c r="D17" i="6"/>
  <c r="Z20" i="1"/>
  <c r="L5" i="4"/>
  <c r="AI20" i="1"/>
  <c r="AE17" i="6"/>
  <c r="Z20" i="6"/>
  <c r="D36" i="4"/>
  <c r="AG19" i="1"/>
  <c r="D20" i="6"/>
  <c r="AB20" i="6"/>
  <c r="AE20" i="6" s="1"/>
  <c r="AB36" i="4"/>
  <c r="F23" i="6"/>
  <c r="AE36" i="4"/>
  <c r="AI19" i="1"/>
  <c r="AG36" i="4"/>
  <c r="AG20" i="6"/>
  <c r="AD19" i="1"/>
  <c r="AA20" i="6"/>
  <c r="AA36" i="4"/>
  <c r="AD36" i="4" s="1"/>
  <c r="AI36" i="4"/>
  <c r="Z18" i="1"/>
  <c r="Z29" i="6" s="1"/>
  <c r="AA18" i="1"/>
  <c r="AD18" i="1" s="1"/>
  <c r="AB40" i="4"/>
  <c r="AE40" i="4" s="1"/>
  <c r="D40" i="4"/>
  <c r="AC42" i="4"/>
  <c r="AB29" i="6"/>
  <c r="AE29" i="6" s="1"/>
  <c r="AG18" i="1"/>
  <c r="AA29" i="6"/>
  <c r="AF33" i="6"/>
  <c r="V5" i="6"/>
  <c r="Z24" i="4"/>
  <c r="AG24" i="4" s="1"/>
  <c r="AG14" i="1"/>
  <c r="D41" i="6"/>
  <c r="M5" i="4"/>
  <c r="AG41" i="6"/>
  <c r="J5" i="4"/>
  <c r="AE14" i="1"/>
  <c r="AB41" i="6"/>
  <c r="AB24" i="4"/>
  <c r="AA14" i="1"/>
  <c r="V5" i="4"/>
  <c r="AB27" i="4"/>
  <c r="F28" i="6"/>
  <c r="Z26" i="6"/>
  <c r="D26" i="6"/>
  <c r="Z27" i="4"/>
  <c r="AA12" i="1"/>
  <c r="AD12" i="1" s="1"/>
  <c r="D27" i="4"/>
  <c r="F5" i="4"/>
  <c r="E5" i="6"/>
  <c r="AE26" i="6"/>
  <c r="AA27" i="4"/>
  <c r="AD27" i="4" s="1"/>
  <c r="AB37" i="4"/>
  <c r="AA10" i="1"/>
  <c r="AA37" i="4" s="1"/>
  <c r="S42" i="4"/>
  <c r="S5" i="4" s="1"/>
  <c r="S5" i="6"/>
  <c r="AB25" i="6"/>
  <c r="Z10" i="1"/>
  <c r="AG10" i="1" s="1"/>
  <c r="D37" i="4"/>
  <c r="AE37" i="4"/>
  <c r="AB24" i="6"/>
  <c r="AG9" i="1"/>
  <c r="D38" i="4"/>
  <c r="D24" i="6"/>
  <c r="AA9" i="1"/>
  <c r="AD9" i="1" s="1"/>
  <c r="AA38" i="4"/>
  <c r="AD38" i="4" s="1"/>
  <c r="AI9" i="1"/>
  <c r="AE24" i="6"/>
  <c r="AH23" i="6"/>
  <c r="Y5" i="6"/>
  <c r="AH5" i="6" s="1"/>
  <c r="AB5" i="1"/>
  <c r="D5" i="1"/>
  <c r="E5" i="4"/>
  <c r="D15" i="6"/>
  <c r="Z6" i="1"/>
  <c r="D41" i="4"/>
  <c r="AE6" i="1"/>
  <c r="AB41" i="4"/>
  <c r="AA6" i="1"/>
  <c r="AI30" i="4"/>
  <c r="AI42" i="6"/>
  <c r="AH25" i="4"/>
  <c r="Y5" i="4"/>
  <c r="AD16" i="6"/>
  <c r="AF16" i="6"/>
  <c r="AI16" i="6"/>
  <c r="AE21" i="6"/>
  <c r="AG29" i="1"/>
  <c r="Z17" i="4"/>
  <c r="Z43" i="6"/>
  <c r="AG32" i="4"/>
  <c r="AD42" i="6"/>
  <c r="AE18" i="6"/>
  <c r="AE13" i="4"/>
  <c r="AG8" i="4"/>
  <c r="AA28" i="4"/>
  <c r="AA10" i="6"/>
  <c r="AD16" i="1"/>
  <c r="AI16" i="1"/>
  <c r="AD22" i="1"/>
  <c r="AA19" i="6"/>
  <c r="AF25" i="4"/>
  <c r="M5" i="6"/>
  <c r="AD13" i="6"/>
  <c r="AI13" i="6"/>
  <c r="P5" i="4"/>
  <c r="AD31" i="1"/>
  <c r="AA15" i="4"/>
  <c r="AD15" i="4" s="1"/>
  <c r="AA36" i="6"/>
  <c r="AI31" i="1"/>
  <c r="P5" i="6"/>
  <c r="AF26" i="4"/>
  <c r="AI26" i="4"/>
  <c r="AC35" i="4"/>
  <c r="AG27" i="4"/>
  <c r="AE32" i="6"/>
  <c r="AG31" i="6"/>
  <c r="AG22" i="4"/>
  <c r="AI23" i="1"/>
  <c r="AD23" i="1"/>
  <c r="AA31" i="4"/>
  <c r="AD31" i="4" s="1"/>
  <c r="AA21" i="6"/>
  <c r="AG8" i="6"/>
  <c r="AA34" i="6"/>
  <c r="AA34" i="4"/>
  <c r="AD34" i="4" s="1"/>
  <c r="AD7" i="1"/>
  <c r="AI7" i="1"/>
  <c r="AI6" i="6"/>
  <c r="AD6" i="6"/>
  <c r="AG42" i="6"/>
  <c r="AG26" i="4"/>
  <c r="AG24" i="6"/>
  <c r="AF42" i="4"/>
  <c r="AI20" i="4"/>
  <c r="AE14" i="6"/>
  <c r="AF27" i="6"/>
  <c r="AI39" i="4"/>
  <c r="AE28" i="4"/>
  <c r="AD8" i="1"/>
  <c r="AI8" i="1"/>
  <c r="AA39" i="6"/>
  <c r="AA33" i="4"/>
  <c r="AD33" i="4" s="1"/>
  <c r="AE32" i="1"/>
  <c r="AA32" i="1"/>
  <c r="AB7" i="4"/>
  <c r="AB37" i="6"/>
  <c r="AI9" i="4"/>
  <c r="AI40" i="6"/>
  <c r="AF25" i="6"/>
  <c r="AE27" i="4"/>
  <c r="AB35" i="4"/>
  <c r="AE15" i="6"/>
  <c r="AH35" i="4"/>
  <c r="AF44" i="6"/>
  <c r="AG12" i="6"/>
  <c r="AG16" i="6"/>
  <c r="AA39" i="4"/>
  <c r="AD13" i="1"/>
  <c r="AA31" i="6"/>
  <c r="AG7" i="6"/>
  <c r="AD27" i="1"/>
  <c r="AA32" i="6"/>
  <c r="AI27" i="1"/>
  <c r="AA13" i="4"/>
  <c r="AG38" i="4"/>
  <c r="AG39" i="4"/>
  <c r="AI37" i="1"/>
  <c r="AA22" i="4"/>
  <c r="AD22" i="4" s="1"/>
  <c r="AD37" i="1"/>
  <c r="AA12" i="6"/>
  <c r="AA14" i="6" s="1"/>
  <c r="AG6" i="6"/>
  <c r="Z14" i="6"/>
  <c r="AG21" i="6"/>
  <c r="AD26" i="1"/>
  <c r="AI26" i="1"/>
  <c r="AA30" i="6"/>
  <c r="AA21" i="4"/>
  <c r="AD21" i="4" s="1"/>
  <c r="AE30" i="6"/>
  <c r="AG8" i="1"/>
  <c r="Z39" i="6"/>
  <c r="Z33" i="4"/>
  <c r="AG30" i="4"/>
  <c r="Z12" i="4" l="1"/>
  <c r="AG12" i="4" s="1"/>
  <c r="Z18" i="6"/>
  <c r="AG21" i="1"/>
  <c r="AC23" i="6"/>
  <c r="AF23" i="6" s="1"/>
  <c r="AE12" i="4"/>
  <c r="AD21" i="1"/>
  <c r="AI21" i="1"/>
  <c r="AA18" i="6"/>
  <c r="AA12" i="4"/>
  <c r="AD12" i="4" s="1"/>
  <c r="AG37" i="6"/>
  <c r="AG7" i="4"/>
  <c r="AH5" i="4"/>
  <c r="AG31" i="1"/>
  <c r="Z15" i="4"/>
  <c r="Z36" i="6"/>
  <c r="AB38" i="6"/>
  <c r="AE38" i="6" s="1"/>
  <c r="D44" i="6"/>
  <c r="AE40" i="6"/>
  <c r="Z40" i="6"/>
  <c r="Z44" i="6" s="1"/>
  <c r="AG28" i="1"/>
  <c r="Z9" i="4"/>
  <c r="AD40" i="6"/>
  <c r="AF10" i="4"/>
  <c r="AC16" i="4"/>
  <c r="AF16" i="4" s="1"/>
  <c r="D28" i="6"/>
  <c r="AD25" i="1"/>
  <c r="AI25" i="1"/>
  <c r="AA10" i="4"/>
  <c r="AA27" i="6"/>
  <c r="D16" i="4"/>
  <c r="AE27" i="6"/>
  <c r="AB28" i="6"/>
  <c r="AG25" i="1"/>
  <c r="Z10" i="4"/>
  <c r="Z27" i="6"/>
  <c r="AE10" i="4"/>
  <c r="AI22" i="1"/>
  <c r="AE19" i="6"/>
  <c r="AB23" i="6"/>
  <c r="AE23" i="6" s="1"/>
  <c r="D25" i="4"/>
  <c r="AE19" i="4"/>
  <c r="Z19" i="4"/>
  <c r="Z19" i="6"/>
  <c r="AG22" i="1"/>
  <c r="AD20" i="1"/>
  <c r="AD17" i="6"/>
  <c r="F5" i="6"/>
  <c r="AA23" i="4"/>
  <c r="AD23" i="4" s="1"/>
  <c r="AG20" i="1"/>
  <c r="Z17" i="6"/>
  <c r="Z23" i="4"/>
  <c r="AI17" i="6"/>
  <c r="AI23" i="4"/>
  <c r="D23" i="6"/>
  <c r="AI20" i="6"/>
  <c r="AD20" i="6"/>
  <c r="Z40" i="4"/>
  <c r="AI18" i="1"/>
  <c r="AA40" i="4"/>
  <c r="AD40" i="4" s="1"/>
  <c r="AB33" i="6"/>
  <c r="AI40" i="4"/>
  <c r="AG29" i="6"/>
  <c r="Z33" i="6"/>
  <c r="AG40" i="4"/>
  <c r="AD29" i="6"/>
  <c r="AI29" i="6"/>
  <c r="AE24" i="4"/>
  <c r="AB25" i="4"/>
  <c r="AE41" i="6"/>
  <c r="AB44" i="6"/>
  <c r="AD14" i="1"/>
  <c r="AA41" i="6"/>
  <c r="AA44" i="6" s="1"/>
  <c r="AI14" i="1"/>
  <c r="AA24" i="4"/>
  <c r="AG26" i="6"/>
  <c r="AA26" i="6"/>
  <c r="D35" i="4"/>
  <c r="AI12" i="1"/>
  <c r="AI27" i="4" s="1"/>
  <c r="AD26" i="6"/>
  <c r="AI26" i="6"/>
  <c r="AA5" i="1"/>
  <c r="AI5" i="1" s="1"/>
  <c r="AD37" i="4"/>
  <c r="AI37" i="4"/>
  <c r="AD10" i="1"/>
  <c r="AI10" i="1"/>
  <c r="AA25" i="6"/>
  <c r="AE25" i="6"/>
  <c r="Z5" i="1"/>
  <c r="Z25" i="6"/>
  <c r="Z37" i="4"/>
  <c r="AA24" i="6"/>
  <c r="AE28" i="6"/>
  <c r="AI24" i="6"/>
  <c r="AI38" i="4"/>
  <c r="AE5" i="1"/>
  <c r="D42" i="4"/>
  <c r="AG6" i="1"/>
  <c r="Z15" i="6"/>
  <c r="Z41" i="4"/>
  <c r="AE41" i="4"/>
  <c r="AB42" i="4"/>
  <c r="AD6" i="1"/>
  <c r="AA41" i="4"/>
  <c r="AD41" i="4" s="1"/>
  <c r="AA15" i="6"/>
  <c r="AI6" i="1"/>
  <c r="AI14" i="6"/>
  <c r="AD14" i="6"/>
  <c r="AG39" i="6"/>
  <c r="AI19" i="4"/>
  <c r="AI19" i="6"/>
  <c r="AD13" i="4"/>
  <c r="AI13" i="4"/>
  <c r="AD31" i="6"/>
  <c r="AI31" i="6"/>
  <c r="AE7" i="4"/>
  <c r="AB16" i="4"/>
  <c r="AI34" i="4"/>
  <c r="AI34" i="6"/>
  <c r="AD36" i="6"/>
  <c r="AD19" i="4"/>
  <c r="AA25" i="4"/>
  <c r="AD10" i="6"/>
  <c r="AI10" i="6"/>
  <c r="AI21" i="4"/>
  <c r="AG14" i="6"/>
  <c r="AD39" i="4"/>
  <c r="AE37" i="6"/>
  <c r="AG33" i="4"/>
  <c r="AI22" i="4"/>
  <c r="AD32" i="1"/>
  <c r="AI32" i="1"/>
  <c r="AA7" i="4"/>
  <c r="AA37" i="6"/>
  <c r="AD34" i="6"/>
  <c r="AI31" i="4"/>
  <c r="AD19" i="6"/>
  <c r="AG17" i="4"/>
  <c r="AI39" i="6"/>
  <c r="AI33" i="4"/>
  <c r="AG43" i="6"/>
  <c r="AD30" i="6"/>
  <c r="AA33" i="6"/>
  <c r="AI30" i="6"/>
  <c r="AD12" i="6"/>
  <c r="AI12" i="6"/>
  <c r="AD32" i="6"/>
  <c r="AI32" i="6"/>
  <c r="AE35" i="4"/>
  <c r="AF28" i="6"/>
  <c r="AD39" i="6"/>
  <c r="Z35" i="4"/>
  <c r="AI21" i="6"/>
  <c r="AD21" i="6"/>
  <c r="AF35" i="4"/>
  <c r="AI36" i="6"/>
  <c r="AI15" i="4"/>
  <c r="AI28" i="4"/>
  <c r="AD28" i="4"/>
  <c r="AA35" i="4"/>
  <c r="AD35" i="4" s="1"/>
  <c r="AG18" i="6" l="1"/>
  <c r="AC5" i="6"/>
  <c r="AF5" i="6" s="1"/>
  <c r="AD18" i="6"/>
  <c r="AI12" i="4"/>
  <c r="AI18" i="6"/>
  <c r="Z38" i="6"/>
  <c r="AG36" i="6"/>
  <c r="AG15" i="4"/>
  <c r="AC5" i="4"/>
  <c r="AF5" i="4" s="1"/>
  <c r="AG9" i="4"/>
  <c r="AG40" i="6"/>
  <c r="AG27" i="6"/>
  <c r="AD27" i="6"/>
  <c r="AI27" i="6"/>
  <c r="AG10" i="4"/>
  <c r="Z16" i="4"/>
  <c r="AD10" i="4"/>
  <c r="AI10" i="4"/>
  <c r="AG19" i="6"/>
  <c r="AG19" i="4"/>
  <c r="D5" i="6"/>
  <c r="AG23" i="4"/>
  <c r="AG17" i="6"/>
  <c r="Z25" i="4"/>
  <c r="AB5" i="6"/>
  <c r="AE5" i="6" s="1"/>
  <c r="AE33" i="6"/>
  <c r="AG33" i="6"/>
  <c r="AD24" i="4"/>
  <c r="AI24" i="4"/>
  <c r="AI41" i="6"/>
  <c r="AE25" i="4"/>
  <c r="AD41" i="6"/>
  <c r="AE44" i="6"/>
  <c r="D5" i="4"/>
  <c r="AD5" i="1"/>
  <c r="AI35" i="4"/>
  <c r="AD25" i="6"/>
  <c r="AI25" i="6"/>
  <c r="AG5" i="1"/>
  <c r="AG25" i="6"/>
  <c r="Z28" i="6"/>
  <c r="AG37" i="4"/>
  <c r="AD24" i="6"/>
  <c r="AA28" i="6"/>
  <c r="AA42" i="4"/>
  <c r="AI42" i="4" s="1"/>
  <c r="AG15" i="6"/>
  <c r="Z23" i="6"/>
  <c r="AG41" i="4"/>
  <c r="Z42" i="4"/>
  <c r="AE42" i="4"/>
  <c r="AD15" i="6"/>
  <c r="AI15" i="6"/>
  <c r="AA23" i="6"/>
  <c r="AI41" i="4"/>
  <c r="AD37" i="6"/>
  <c r="AG35" i="4"/>
  <c r="AD7" i="4"/>
  <c r="AA16" i="4"/>
  <c r="AD25" i="4"/>
  <c r="AI25" i="4"/>
  <c r="AD44" i="6"/>
  <c r="AI44" i="6"/>
  <c r="AA38" i="6"/>
  <c r="AE16" i="4"/>
  <c r="AB5" i="4"/>
  <c r="AE5" i="4" s="1"/>
  <c r="AG44" i="6"/>
  <c r="AD33" i="6"/>
  <c r="AI33" i="6"/>
  <c r="AI37" i="6"/>
  <c r="AI7" i="4"/>
  <c r="AG38" i="6" l="1"/>
  <c r="AG16" i="4"/>
  <c r="AG25" i="4"/>
  <c r="AD42" i="4"/>
  <c r="AG28" i="6"/>
  <c r="AI28" i="6"/>
  <c r="AD28" i="6"/>
  <c r="AG42" i="4"/>
  <c r="AG23" i="6"/>
  <c r="Z5" i="6"/>
  <c r="AG5" i="6" s="1"/>
  <c r="Z5" i="4"/>
  <c r="AG5" i="4" s="1"/>
  <c r="AD23" i="6"/>
  <c r="AI23" i="6"/>
  <c r="AD16" i="4"/>
  <c r="AI16" i="4"/>
  <c r="AA5" i="4"/>
  <c r="AD38" i="6"/>
  <c r="AI38" i="6"/>
  <c r="AA5" i="6"/>
  <c r="AD5" i="6" l="1"/>
  <c r="AI5" i="6"/>
  <c r="AD5" i="4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<sst xmlns="http://schemas.openxmlformats.org/spreadsheetml/2006/main" count="247" uniqueCount="104">
  <si>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</si>
  <si>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</si>
  <si>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</si>
  <si>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</si>
  <si>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</si>
  <si>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</si>
  <si>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</si>
  <si>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</si>
  <si>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</si>
  <si>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</si>
  <si>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</si>
  <si>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</si>
  <si>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</si>
  <si>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</si>
  <si>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</si>
  <si>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</si>
  <si>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</si>
  <si>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</si>
  <si>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</si>
  <si>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</si>
  <si>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</si>
  <si>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</si>
  <si>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</si>
  <si>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</si>
  <si>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</si>
  <si>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</si>
  <si>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</si>
  <si>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</si>
  <si>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</si>
  <si>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</si>
  <si>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</si>
  <si>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</si>
  <si>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</si>
  <si>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</si>
  <si>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</si>
  <si>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</si>
  <si>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</si>
  <si>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</si>
  <si>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</si>
  <si>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</si>
  <si>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</si>
  <si>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</si>
  <si>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</si>
  <si>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</si>
  <si>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</si>
  <si>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</si>
  <si>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</si>
  <si>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</si>
  <si>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</si>
  <si>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</si>
  <si>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</si>
  <si>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</si>
  <si>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</si>
  <si>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</si>
  <si>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</si>
  <si>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</si>
  <si>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</si>
  <si>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</si>
  <si>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</si>
  <si>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</si>
  <si>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</si>
  <si>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</si>
  <si>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</si>
  <si>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</si>
  <si>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</si>
  <si>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</si>
  <si>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</si>
  <si>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</si>
  <si>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</si>
  <si>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</si>
  <si>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</si>
  <si>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</si>
  <si>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</si>
  <si>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</si>
  <si>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</si>
  <si>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</si>
  <si>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</si>
  <si>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</si>
  <si>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</si>
  <si>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</si>
  <si>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</si>
  <si>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</si>
  <si>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</si>
  <si>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</si>
  <si>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</si>
  <si>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</si>
  <si>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</si>
  <si>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</si>
  <si>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</si>
  <si>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</si>
  <si>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</si>
  <si>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</si>
  <si>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</si>
  <si>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</si>
  <si>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</si>
  <si>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</si>
  <si>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</si>
  <si>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</si>
  <si>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</si>
  <si>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</si>
  <si>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</si>
  <si>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R７年９月分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</si>
  <si>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R７年９月分</t>
    <rPh sb="1" eb="3">
      <t>ジンコウ</t>
    </rPh>
    <rPh sb="3" eb="5">
      <t>キボ</t>
    </rPh>
    <rPh sb="5" eb="6">
      <t>ベツ</t>
    </rPh>
    <phoneticPr fontId="2"/>
  </si>
  <si>
    <t>【広域ブロック別】
R７年９月分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</si>
</sst>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zoomScale="90" zoomScaleNormal="90" zoomScaleSheetLayoutView="75" workbookViewId="0">
      <selection activeCell="K23" sqref="K23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7" t="s">
        <v>101</v>
      </c>
      <c r="B1" s="358"/>
      <c r="C1" s="363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68" t="s">
        <v>38</v>
      </c>
      <c r="AB1" s="369"/>
      <c r="AC1" s="370"/>
      <c r="AD1" s="355" t="s">
        <v>56</v>
      </c>
      <c r="AE1" s="355"/>
      <c r="AF1" s="355"/>
      <c r="AG1" s="346" t="s">
        <v>57</v>
      </c>
      <c r="AH1" s="349" t="s">
        <v>58</v>
      </c>
      <c r="AI1" s="352" t="s">
        <v>45</v>
      </c>
    </row>
    <row r="2" spans="1:36" ht="20.100000000000001" customHeight="1" x14ac:dyDescent="0.15">
      <c r="A2" s="359"/>
      <c r="B2" s="360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376" t="s">
        <v>37</v>
      </c>
      <c r="AA2" s="371"/>
      <c r="AB2" s="372"/>
      <c r="AC2" s="373"/>
      <c r="AD2" s="356"/>
      <c r="AE2" s="356"/>
      <c r="AF2" s="356"/>
      <c r="AG2" s="347"/>
      <c r="AH2" s="350"/>
      <c r="AI2" s="353"/>
    </row>
    <row r="3" spans="1:36" ht="20.100000000000001" customHeight="1" x14ac:dyDescent="0.15">
      <c r="A3" s="359"/>
      <c r="B3" s="360"/>
      <c r="C3" s="364"/>
      <c r="D3" s="345"/>
      <c r="E3" s="343"/>
      <c r="F3" s="343"/>
      <c r="G3" s="374" t="s">
        <v>41</v>
      </c>
      <c r="H3" s="375"/>
      <c r="I3" s="375"/>
      <c r="J3" s="374" t="s">
        <v>42</v>
      </c>
      <c r="K3" s="375"/>
      <c r="L3" s="375"/>
      <c r="M3" s="374" t="s">
        <v>43</v>
      </c>
      <c r="N3" s="375"/>
      <c r="O3" s="375"/>
      <c r="P3" s="374" t="s">
        <v>44</v>
      </c>
      <c r="Q3" s="375"/>
      <c r="R3" s="375"/>
      <c r="S3" s="374" t="s">
        <v>40</v>
      </c>
      <c r="T3" s="375"/>
      <c r="U3" s="375"/>
      <c r="V3" s="374" t="s">
        <v>39</v>
      </c>
      <c r="W3" s="375"/>
      <c r="X3" s="375"/>
      <c r="Y3" s="366"/>
      <c r="Z3" s="376"/>
      <c r="AA3" s="371"/>
      <c r="AB3" s="372"/>
      <c r="AC3" s="373"/>
      <c r="AD3" s="356"/>
      <c r="AE3" s="356"/>
      <c r="AF3" s="356"/>
      <c r="AG3" s="347"/>
      <c r="AH3" s="350"/>
      <c r="AI3" s="353"/>
    </row>
    <row r="4" spans="1:36" ht="20.100000000000001" customHeight="1" thickBot="1" x14ac:dyDescent="0.2">
      <c r="A4" s="361"/>
      <c r="B4" s="362"/>
      <c r="C4" s="365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7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48"/>
      <c r="AH4" s="351"/>
      <c r="AI4" s="354"/>
    </row>
    <row r="5" spans="1:36" s="27" customFormat="1" ht="39.75" customHeight="1" thickBot="1" x14ac:dyDescent="0.2">
      <c r="A5" s="340" t="s">
        <v>55</v>
      </c>
      <c r="B5" s="341"/>
      <c r="C5" s="87">
        <f>SUM(C6:C38)</f>
        <v>1139852</v>
      </c>
      <c r="D5" s="94">
        <f>SUM(E5:F5)</f>
        <v>21025.119999999999</v>
      </c>
      <c r="E5" s="95">
        <f>SUM(E6:E38)</f>
        <v>19414.12</v>
      </c>
      <c r="F5" s="95">
        <f>SUM(F6:F38)</f>
        <v>1611.0000000000002</v>
      </c>
      <c r="G5" s="105">
        <f>SUM(H5:I5)</f>
        <v>395.9</v>
      </c>
      <c r="H5" s="105">
        <f t="shared" ref="H5:AC5" si="0">SUM(H6:H38)</f>
        <v>395.9</v>
      </c>
      <c r="I5" s="105">
        <f t="shared" si="0"/>
        <v>0</v>
      </c>
      <c r="J5" s="105">
        <f>SUM(K5:L5)</f>
        <v>16747.2</v>
      </c>
      <c r="K5" s="105">
        <f t="shared" si="0"/>
        <v>15730</v>
      </c>
      <c r="L5" s="105">
        <f t="shared" si="0"/>
        <v>1017.1999999999996</v>
      </c>
      <c r="M5" s="105">
        <f>SUM(N5:O5)</f>
        <v>811.22000000000014</v>
      </c>
      <c r="N5" s="105">
        <f t="shared" si="0"/>
        <v>608.22000000000014</v>
      </c>
      <c r="O5" s="105">
        <f t="shared" si="0"/>
        <v>203</v>
      </c>
      <c r="P5" s="105">
        <f>SUM(Q5:R5)</f>
        <v>2561.9999999999995</v>
      </c>
      <c r="Q5" s="105">
        <f t="shared" si="0"/>
        <v>2489.2999999999997</v>
      </c>
      <c r="R5" s="105">
        <f t="shared" si="0"/>
        <v>72.69999999999996</v>
      </c>
      <c r="S5" s="105">
        <f>SUM(T5:U5)</f>
        <v>2.1</v>
      </c>
      <c r="T5" s="105">
        <f t="shared" si="0"/>
        <v>1.2000000000000002</v>
      </c>
      <c r="U5" s="105">
        <f t="shared" si="0"/>
        <v>0.9</v>
      </c>
      <c r="V5" s="105">
        <f>SUM(W5:X5)</f>
        <v>506.7</v>
      </c>
      <c r="W5" s="105">
        <f t="shared" si="0"/>
        <v>189.5</v>
      </c>
      <c r="X5" s="105">
        <f t="shared" si="0"/>
        <v>317.2</v>
      </c>
      <c r="Y5" s="110">
        <f t="shared" si="0"/>
        <v>9664.2000000000025</v>
      </c>
      <c r="Z5" s="118">
        <f t="shared" si="0"/>
        <v>30689.319999999996</v>
      </c>
      <c r="AA5" s="126">
        <f t="shared" si="0"/>
        <v>21025.119999999999</v>
      </c>
      <c r="AB5" s="133">
        <f t="shared" si="0"/>
        <v>18463.12</v>
      </c>
      <c r="AC5" s="134">
        <f t="shared" si="0"/>
        <v>2561.9999999999995</v>
      </c>
      <c r="AD5" s="153">
        <f>AA5/C5/30*1000000</f>
        <v>614.84941319867255</v>
      </c>
      <c r="AE5" s="144">
        <f>AB5/C5/30*1000000</f>
        <v>539.9274057801656</v>
      </c>
      <c r="AF5" s="145">
        <f>AC5/C5/30*1000000</f>
        <v>74.922007418506951</v>
      </c>
      <c r="AG5" s="121">
        <f>Z5/C5/30*1000000</f>
        <v>897.46505101831929</v>
      </c>
      <c r="AH5" s="158">
        <f>Y5/C5/30*1000000</f>
        <v>282.61563781964679</v>
      </c>
      <c r="AI5" s="163">
        <f>AC5*100/AA5</f>
        <v>12.185423911968158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275321</v>
      </c>
      <c r="D6" s="96">
        <f>G6+J6+M6+P6+S6+V6</f>
        <v>4940.2</v>
      </c>
      <c r="E6" s="97">
        <f>H6+K6+N6+Q6+T6+W6</f>
        <v>4885.9000000000005</v>
      </c>
      <c r="F6" s="97">
        <f>I6+L6+O6+R6+U6+X6</f>
        <v>54.3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3929.9</v>
      </c>
      <c r="K6" s="51">
        <v>3897.9</v>
      </c>
      <c r="L6" s="51">
        <v>32</v>
      </c>
      <c r="M6" s="106">
        <f>SUM(N6:O6)</f>
        <v>211.8</v>
      </c>
      <c r="N6" s="51">
        <v>208.4</v>
      </c>
      <c r="O6" s="51">
        <v>3.4</v>
      </c>
      <c r="P6" s="106">
        <f>SUM(Q6:R6)</f>
        <v>721.19999999999993</v>
      </c>
      <c r="Q6" s="51">
        <v>720.3</v>
      </c>
      <c r="R6" s="51">
        <v>0.9</v>
      </c>
      <c r="S6" s="106">
        <f>SUM(T6:U6)</f>
        <v>0</v>
      </c>
      <c r="T6" s="51">
        <v>0</v>
      </c>
      <c r="U6" s="51">
        <v>0</v>
      </c>
      <c r="V6" s="106">
        <f>SUM(W6:X6)</f>
        <v>77.3</v>
      </c>
      <c r="W6" s="51">
        <v>59.3</v>
      </c>
      <c r="X6" s="51">
        <v>18</v>
      </c>
      <c r="Y6" s="111">
        <v>2989.6</v>
      </c>
      <c r="Z6" s="119">
        <f>D6+Y6</f>
        <v>7929.7999999999993</v>
      </c>
      <c r="AA6" s="127">
        <f t="shared" ref="AA6:AA38" si="2">SUM(AB6:AC6)</f>
        <v>4940.2</v>
      </c>
      <c r="AB6" s="135">
        <f t="shared" ref="AB6:AB38" si="3">G6+J6+M6+S6+V6</f>
        <v>4219</v>
      </c>
      <c r="AC6" s="136">
        <f t="shared" ref="AC6:AC38" si="4">P6</f>
        <v>721.19999999999993</v>
      </c>
      <c r="AD6" s="154">
        <f t="shared" ref="AD6:AD38" si="5">AA6/C6/30*1000000</f>
        <v>598.11395909986288</v>
      </c>
      <c r="AE6" s="146">
        <f t="shared" ref="AE6:AE38" si="6">AB6/C6/30*1000000</f>
        <v>510.79769917054398</v>
      </c>
      <c r="AF6" s="147">
        <f t="shared" ref="AF6:AF38" si="7">AC6/C6/30*1000000</f>
        <v>87.316259929318846</v>
      </c>
      <c r="AG6" s="122">
        <f t="shared" ref="AG6:AG38" si="8">Z6/C6/30*1000000</f>
        <v>960.06721850736653</v>
      </c>
      <c r="AH6" s="159">
        <f t="shared" ref="AH6:AH38" si="9">Y6/C6/30*1000000</f>
        <v>361.95325940750377</v>
      </c>
      <c r="AI6" s="164">
        <f t="shared" ref="AI6:AI38" si="10">AC6*100/AA6</f>
        <v>14.59859924699405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44795</v>
      </c>
      <c r="D7" s="96">
        <f t="shared" ref="D7:D38" si="11">G7+J7+M7+P7+S7+V7</f>
        <v>990.2</v>
      </c>
      <c r="E7" s="97">
        <f t="shared" ref="E7:E38" si="12">H7+K7+N7+Q7+T7+W7</f>
        <v>805.2</v>
      </c>
      <c r="F7" s="97">
        <f t="shared" ref="F7:F38" si="13">I7+L7+O7+R7+U7+X7</f>
        <v>185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778.1</v>
      </c>
      <c r="K7" s="51">
        <v>700.1</v>
      </c>
      <c r="L7" s="51">
        <v>78</v>
      </c>
      <c r="M7" s="106">
        <f t="shared" ref="M7:M38" si="15">SUM(N7:O7)</f>
        <v>36</v>
      </c>
      <c r="N7" s="51">
        <v>18.3</v>
      </c>
      <c r="O7" s="51">
        <v>17.7</v>
      </c>
      <c r="P7" s="106">
        <f>SUM(Q7:R7)</f>
        <v>106.89999999999999</v>
      </c>
      <c r="Q7" s="51">
        <v>81.099999999999994</v>
      </c>
      <c r="R7" s="51">
        <v>25.8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69.2</v>
      </c>
      <c r="W7" s="51">
        <v>5.7</v>
      </c>
      <c r="X7" s="51">
        <v>63.5</v>
      </c>
      <c r="Y7" s="111">
        <v>434.4</v>
      </c>
      <c r="Z7" s="119">
        <f>D7+Y7</f>
        <v>1424.6</v>
      </c>
      <c r="AA7" s="127">
        <f>SUM(AB7:AC7)</f>
        <v>990.2</v>
      </c>
      <c r="AB7" s="135">
        <f>G7+J7+M7+S7+V7</f>
        <v>883.30000000000007</v>
      </c>
      <c r="AC7" s="136">
        <f>P7</f>
        <v>106.89999999999999</v>
      </c>
      <c r="AD7" s="154">
        <f t="shared" si="5"/>
        <v>736.83818878595082</v>
      </c>
      <c r="AE7" s="146">
        <f t="shared" si="6"/>
        <v>657.29062023291294</v>
      </c>
      <c r="AF7" s="147">
        <f t="shared" si="7"/>
        <v>79.547568553037905</v>
      </c>
      <c r="AG7" s="122">
        <f t="shared" si="8"/>
        <v>1060.0885515496518</v>
      </c>
      <c r="AH7" s="159">
        <f t="shared" si="9"/>
        <v>323.25036276370133</v>
      </c>
      <c r="AI7" s="164">
        <f t="shared" si="10"/>
        <v>10.795798828519491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31574</v>
      </c>
      <c r="D8" s="96">
        <f t="shared" si="11"/>
        <v>626.4</v>
      </c>
      <c r="E8" s="97">
        <f t="shared" si="12"/>
        <v>549.5</v>
      </c>
      <c r="F8" s="97">
        <f t="shared" si="13"/>
        <v>76.899999999999991</v>
      </c>
      <c r="G8" s="106">
        <f>SUM(H8:I8)</f>
        <v>0</v>
      </c>
      <c r="H8" s="51">
        <v>0</v>
      </c>
      <c r="I8" s="51">
        <v>0</v>
      </c>
      <c r="J8" s="106">
        <f t="shared" si="14"/>
        <v>556.29999999999995</v>
      </c>
      <c r="K8" s="51">
        <v>500.8</v>
      </c>
      <c r="L8" s="51">
        <v>55.5</v>
      </c>
      <c r="M8" s="106">
        <f t="shared" si="15"/>
        <v>54.5</v>
      </c>
      <c r="N8" s="51">
        <v>36.9</v>
      </c>
      <c r="O8" s="51">
        <v>17.600000000000001</v>
      </c>
      <c r="P8" s="106">
        <f>SUM(Q8:R8)</f>
        <v>15.600000000000001</v>
      </c>
      <c r="Q8" s="51">
        <v>11.8</v>
      </c>
      <c r="R8" s="51">
        <v>3.8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87.6</v>
      </c>
      <c r="Z8" s="119">
        <f t="shared" ref="Z8:Z37" si="17">D8+Y8</f>
        <v>714</v>
      </c>
      <c r="AA8" s="127">
        <f>SUM(AB8:AC8)</f>
        <v>626.4</v>
      </c>
      <c r="AB8" s="135">
        <f>G8+J8+M8+S8+V8</f>
        <v>610.79999999999995</v>
      </c>
      <c r="AC8" s="136">
        <f>P8</f>
        <v>15.600000000000001</v>
      </c>
      <c r="AD8" s="154">
        <f t="shared" si="5"/>
        <v>661.30360423132959</v>
      </c>
      <c r="AE8" s="146">
        <f t="shared" si="6"/>
        <v>644.83435738265666</v>
      </c>
      <c r="AF8" s="147">
        <f t="shared" si="7"/>
        <v>16.469246848672963</v>
      </c>
      <c r="AG8" s="122">
        <f t="shared" si="8"/>
        <v>753.78475961233926</v>
      </c>
      <c r="AH8" s="159">
        <f t="shared" si="9"/>
        <v>92.481155381009685</v>
      </c>
      <c r="AI8" s="164">
        <f t="shared" si="10"/>
        <v>2.4904214559386979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88906</v>
      </c>
      <c r="D9" s="98">
        <f t="shared" si="11"/>
        <v>1454.1999999999998</v>
      </c>
      <c r="E9" s="97">
        <f t="shared" si="12"/>
        <v>1415.6</v>
      </c>
      <c r="F9" s="97">
        <f>I9+L9+O9+R9+U9+X9</f>
        <v>38.6</v>
      </c>
      <c r="G9" s="107">
        <f>SUM(H9:I9)</f>
        <v>0</v>
      </c>
      <c r="H9" s="54">
        <v>0</v>
      </c>
      <c r="I9" s="54">
        <v>0</v>
      </c>
      <c r="J9" s="107">
        <f t="shared" si="14"/>
        <v>1294.8</v>
      </c>
      <c r="K9" s="51">
        <v>1268.5999999999999</v>
      </c>
      <c r="L9" s="51">
        <v>26.2</v>
      </c>
      <c r="M9" s="107">
        <f t="shared" si="15"/>
        <v>58.3</v>
      </c>
      <c r="N9" s="51">
        <v>50.5</v>
      </c>
      <c r="O9" s="51">
        <v>7.8</v>
      </c>
      <c r="P9" s="107">
        <f>SUM(Q9:R9)</f>
        <v>96.5</v>
      </c>
      <c r="Q9" s="51">
        <v>96.5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4.5999999999999996</v>
      </c>
      <c r="W9" s="51">
        <v>0</v>
      </c>
      <c r="X9" s="51">
        <v>4.5999999999999996</v>
      </c>
      <c r="Y9" s="112">
        <v>904.5</v>
      </c>
      <c r="Z9" s="119">
        <f t="shared" si="17"/>
        <v>2358.6999999999998</v>
      </c>
      <c r="AA9" s="128">
        <f t="shared" si="2"/>
        <v>1454.1999999999998</v>
      </c>
      <c r="AB9" s="137">
        <f t="shared" si="3"/>
        <v>1357.6999999999998</v>
      </c>
      <c r="AC9" s="138">
        <f t="shared" si="4"/>
        <v>96.5</v>
      </c>
      <c r="AD9" s="155">
        <f t="shared" si="5"/>
        <v>545.22004514131015</v>
      </c>
      <c r="AE9" s="148">
        <f t="shared" si="6"/>
        <v>509.03950989434526</v>
      </c>
      <c r="AF9" s="149">
        <f t="shared" si="7"/>
        <v>36.180535246964958</v>
      </c>
      <c r="AG9" s="123">
        <f t="shared" si="8"/>
        <v>884.34226411415796</v>
      </c>
      <c r="AH9" s="160">
        <f t="shared" si="9"/>
        <v>339.12221897284769</v>
      </c>
      <c r="AI9" s="165">
        <f t="shared" si="10"/>
        <v>6.6359510383716138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90680</v>
      </c>
      <c r="D10" s="98">
        <f t="shared" si="11"/>
        <v>1386.2</v>
      </c>
      <c r="E10" s="97">
        <f t="shared" si="12"/>
        <v>1299.0999999999999</v>
      </c>
      <c r="F10" s="97">
        <f t="shared" si="13"/>
        <v>87.100000000000009</v>
      </c>
      <c r="G10" s="107">
        <f t="shared" si="1"/>
        <v>0</v>
      </c>
      <c r="H10" s="54">
        <v>0</v>
      </c>
      <c r="I10" s="54">
        <v>0</v>
      </c>
      <c r="J10" s="107">
        <f t="shared" si="14"/>
        <v>1110.5</v>
      </c>
      <c r="K10" s="54">
        <v>1038.8</v>
      </c>
      <c r="L10" s="54">
        <v>71.7</v>
      </c>
      <c r="M10" s="107">
        <f t="shared" si="15"/>
        <v>45.7</v>
      </c>
      <c r="N10" s="54">
        <v>30.3</v>
      </c>
      <c r="O10" s="54">
        <v>15.4</v>
      </c>
      <c r="P10" s="107">
        <f t="shared" ref="P10:P38" si="19">SUM(Q10:R10)</f>
        <v>230</v>
      </c>
      <c r="Q10" s="54">
        <v>230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708.3</v>
      </c>
      <c r="Z10" s="119">
        <f t="shared" si="17"/>
        <v>2094.5</v>
      </c>
      <c r="AA10" s="128">
        <f t="shared" si="2"/>
        <v>1386.2</v>
      </c>
      <c r="AB10" s="137">
        <f t="shared" si="3"/>
        <v>1156.2</v>
      </c>
      <c r="AC10" s="138">
        <f t="shared" si="4"/>
        <v>230</v>
      </c>
      <c r="AD10" s="155">
        <f t="shared" si="5"/>
        <v>509.55741802676079</v>
      </c>
      <c r="AE10" s="148">
        <f t="shared" si="6"/>
        <v>425.01102779003088</v>
      </c>
      <c r="AF10" s="149">
        <f t="shared" si="7"/>
        <v>84.546390236729891</v>
      </c>
      <c r="AG10" s="123">
        <f t="shared" si="8"/>
        <v>769.92354065578593</v>
      </c>
      <c r="AH10" s="160">
        <f t="shared" si="9"/>
        <v>260.36612262902509</v>
      </c>
      <c r="AI10" s="165">
        <f t="shared" si="10"/>
        <v>16.592122348867406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30703</v>
      </c>
      <c r="D11" s="98">
        <f>G11+J11+M11+P11+S11+V11</f>
        <v>671</v>
      </c>
      <c r="E11" s="97">
        <f t="shared" si="12"/>
        <v>501.2</v>
      </c>
      <c r="F11" s="97">
        <f t="shared" si="13"/>
        <v>169.8</v>
      </c>
      <c r="G11" s="107">
        <f>SUM(H11:I11)</f>
        <v>0</v>
      </c>
      <c r="H11" s="54">
        <v>0</v>
      </c>
      <c r="I11" s="54">
        <v>0</v>
      </c>
      <c r="J11" s="107">
        <f t="shared" si="14"/>
        <v>573.79999999999995</v>
      </c>
      <c r="K11" s="54">
        <v>427.3</v>
      </c>
      <c r="L11" s="54">
        <v>146.5</v>
      </c>
      <c r="M11" s="107">
        <f t="shared" si="15"/>
        <v>35.5</v>
      </c>
      <c r="N11" s="54">
        <v>14.7</v>
      </c>
      <c r="O11" s="54">
        <v>20.8</v>
      </c>
      <c r="P11" s="107">
        <f t="shared" si="19"/>
        <v>61.7</v>
      </c>
      <c r="Q11" s="54">
        <v>59.2</v>
      </c>
      <c r="R11" s="54">
        <v>2.5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247.2</v>
      </c>
      <c r="Z11" s="119">
        <f t="shared" si="17"/>
        <v>918.2</v>
      </c>
      <c r="AA11" s="128">
        <f t="shared" si="2"/>
        <v>671</v>
      </c>
      <c r="AB11" s="137">
        <f t="shared" si="3"/>
        <v>609.29999999999995</v>
      </c>
      <c r="AC11" s="138">
        <f t="shared" si="4"/>
        <v>61.7</v>
      </c>
      <c r="AD11" s="155">
        <f t="shared" si="5"/>
        <v>728.48473004809512</v>
      </c>
      <c r="AE11" s="148">
        <f t="shared" si="6"/>
        <v>661.49887633130299</v>
      </c>
      <c r="AF11" s="149">
        <f t="shared" si="7"/>
        <v>66.985853716792064</v>
      </c>
      <c r="AG11" s="123">
        <f t="shared" si="8"/>
        <v>996.86241301067219</v>
      </c>
      <c r="AH11" s="160">
        <f t="shared" si="9"/>
        <v>268.37768296257696</v>
      </c>
      <c r="AI11" s="165">
        <f t="shared" si="10"/>
        <v>9.1952309985096878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23412</v>
      </c>
      <c r="D12" s="98">
        <f>G12+J12+M12+P12+S12+V12</f>
        <v>461.2</v>
      </c>
      <c r="E12" s="97">
        <f t="shared" si="12"/>
        <v>432.7</v>
      </c>
      <c r="F12" s="97">
        <f t="shared" si="13"/>
        <v>28.5</v>
      </c>
      <c r="G12" s="107">
        <f>SUM(H12:I12)</f>
        <v>0</v>
      </c>
      <c r="H12" s="54">
        <v>0</v>
      </c>
      <c r="I12" s="54">
        <v>0</v>
      </c>
      <c r="J12" s="107">
        <f t="shared" si="14"/>
        <v>351.2</v>
      </c>
      <c r="K12" s="54">
        <v>333.3</v>
      </c>
      <c r="L12" s="54">
        <v>17.899999999999999</v>
      </c>
      <c r="M12" s="107">
        <f t="shared" si="15"/>
        <v>22.5</v>
      </c>
      <c r="N12" s="54">
        <v>20.6</v>
      </c>
      <c r="O12" s="54">
        <v>1.9</v>
      </c>
      <c r="P12" s="107">
        <f>SUM(Q12:R12)</f>
        <v>82.2</v>
      </c>
      <c r="Q12" s="54">
        <v>75.7</v>
      </c>
      <c r="R12" s="54">
        <v>6.5</v>
      </c>
      <c r="S12" s="107">
        <f t="shared" si="18"/>
        <v>0.5</v>
      </c>
      <c r="T12" s="54">
        <v>0.4</v>
      </c>
      <c r="U12" s="54">
        <v>0.1</v>
      </c>
      <c r="V12" s="107">
        <f t="shared" si="16"/>
        <v>4.8000000000000007</v>
      </c>
      <c r="W12" s="54">
        <v>2.7</v>
      </c>
      <c r="X12" s="54">
        <v>2.1</v>
      </c>
      <c r="Y12" s="112">
        <v>171</v>
      </c>
      <c r="Z12" s="119">
        <f t="shared" si="17"/>
        <v>632.20000000000005</v>
      </c>
      <c r="AA12" s="128">
        <f>SUM(AB12:AC12)</f>
        <v>461.2</v>
      </c>
      <c r="AB12" s="137">
        <f>G12+J12+M12+S12+V12</f>
        <v>379</v>
      </c>
      <c r="AC12" s="138">
        <f>P12</f>
        <v>82.2</v>
      </c>
      <c r="AD12" s="155">
        <f t="shared" si="5"/>
        <v>656.64331681758642</v>
      </c>
      <c r="AE12" s="148">
        <f t="shared" si="6"/>
        <v>539.60931715929155</v>
      </c>
      <c r="AF12" s="149">
        <f t="shared" si="7"/>
        <v>117.03399965829489</v>
      </c>
      <c r="AG12" s="123">
        <f t="shared" si="8"/>
        <v>900.10820661768889</v>
      </c>
      <c r="AH12" s="160">
        <f t="shared" si="9"/>
        <v>243.4648898001025</v>
      </c>
      <c r="AI12" s="165">
        <f t="shared" si="10"/>
        <v>17.82307025151778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103917</v>
      </c>
      <c r="D13" s="98">
        <f t="shared" si="11"/>
        <v>1799.8000000000002</v>
      </c>
      <c r="E13" s="97">
        <f t="shared" si="12"/>
        <v>1637.1</v>
      </c>
      <c r="F13" s="97">
        <f t="shared" si="13"/>
        <v>162.70000000000002</v>
      </c>
      <c r="G13" s="107">
        <f t="shared" si="1"/>
        <v>0</v>
      </c>
      <c r="H13" s="54">
        <v>0</v>
      </c>
      <c r="I13" s="54">
        <v>0</v>
      </c>
      <c r="J13" s="107">
        <f t="shared" si="14"/>
        <v>1511.5</v>
      </c>
      <c r="K13" s="54">
        <v>1397.1</v>
      </c>
      <c r="L13" s="54">
        <v>114.4</v>
      </c>
      <c r="M13" s="107">
        <f t="shared" si="15"/>
        <v>88.7</v>
      </c>
      <c r="N13" s="54">
        <v>70.400000000000006</v>
      </c>
      <c r="O13" s="54">
        <v>18.3</v>
      </c>
      <c r="P13" s="107">
        <f t="shared" si="19"/>
        <v>169.7</v>
      </c>
      <c r="Q13" s="54">
        <v>169.6</v>
      </c>
      <c r="R13" s="54">
        <v>0.1</v>
      </c>
      <c r="S13" s="107">
        <f t="shared" si="18"/>
        <v>0</v>
      </c>
      <c r="T13" s="54">
        <v>0</v>
      </c>
      <c r="U13" s="54">
        <v>0</v>
      </c>
      <c r="V13" s="107">
        <f t="shared" si="16"/>
        <v>29.9</v>
      </c>
      <c r="W13" s="54">
        <v>0</v>
      </c>
      <c r="X13" s="54">
        <v>29.9</v>
      </c>
      <c r="Y13" s="112">
        <v>655.29999999999995</v>
      </c>
      <c r="Z13" s="119">
        <f t="shared" si="17"/>
        <v>2455.1000000000004</v>
      </c>
      <c r="AA13" s="128">
        <f t="shared" si="2"/>
        <v>1799.8000000000002</v>
      </c>
      <c r="AB13" s="137">
        <f t="shared" si="3"/>
        <v>1630.1000000000001</v>
      </c>
      <c r="AC13" s="138">
        <f t="shared" si="4"/>
        <v>169.7</v>
      </c>
      <c r="AD13" s="155">
        <f t="shared" si="5"/>
        <v>577.31971990466752</v>
      </c>
      <c r="AE13" s="148">
        <f t="shared" si="6"/>
        <v>522.88525137048487</v>
      </c>
      <c r="AF13" s="149">
        <f t="shared" si="7"/>
        <v>54.434468534182727</v>
      </c>
      <c r="AG13" s="123">
        <f t="shared" si="8"/>
        <v>787.51952680183877</v>
      </c>
      <c r="AH13" s="160">
        <f t="shared" si="9"/>
        <v>210.19980689717113</v>
      </c>
      <c r="AI13" s="165">
        <f t="shared" si="10"/>
        <v>9.4288254250472257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16870</v>
      </c>
      <c r="D14" s="98">
        <f>G14+J14+M14+P14+S14+V14</f>
        <v>311.79999999999995</v>
      </c>
      <c r="E14" s="97">
        <f t="shared" si="12"/>
        <v>236.29999999999998</v>
      </c>
      <c r="F14" s="97">
        <f t="shared" si="13"/>
        <v>75.5</v>
      </c>
      <c r="G14" s="107">
        <f>SUM(H14:I14)</f>
        <v>0</v>
      </c>
      <c r="H14" s="54">
        <v>0</v>
      </c>
      <c r="I14" s="54">
        <v>0</v>
      </c>
      <c r="J14" s="107">
        <f t="shared" si="14"/>
        <v>251.29999999999998</v>
      </c>
      <c r="K14" s="54">
        <v>194.7</v>
      </c>
      <c r="L14" s="54">
        <v>56.6</v>
      </c>
      <c r="M14" s="107">
        <f t="shared" si="15"/>
        <v>12.5</v>
      </c>
      <c r="N14" s="54">
        <v>4</v>
      </c>
      <c r="O14" s="54">
        <v>8.5</v>
      </c>
      <c r="P14" s="107">
        <f t="shared" si="19"/>
        <v>48</v>
      </c>
      <c r="Q14" s="54">
        <v>37.6</v>
      </c>
      <c r="R14" s="54">
        <v>10.4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68.599999999999994</v>
      </c>
      <c r="Z14" s="119">
        <f t="shared" si="17"/>
        <v>380.4</v>
      </c>
      <c r="AA14" s="128">
        <f t="shared" si="2"/>
        <v>311.79999999999995</v>
      </c>
      <c r="AB14" s="137">
        <f>G14+J14+M14+S14+V14</f>
        <v>263.79999999999995</v>
      </c>
      <c r="AC14" s="138">
        <f>P14</f>
        <v>48</v>
      </c>
      <c r="AD14" s="156">
        <f t="shared" si="5"/>
        <v>616.08377790950397</v>
      </c>
      <c r="AE14" s="148">
        <f t="shared" si="6"/>
        <v>521.24086148982406</v>
      </c>
      <c r="AF14" s="149">
        <f t="shared" si="7"/>
        <v>94.842916419679895</v>
      </c>
      <c r="AG14" s="123">
        <f t="shared" si="8"/>
        <v>751.63011262596319</v>
      </c>
      <c r="AH14" s="161">
        <f t="shared" si="9"/>
        <v>135.5463347164592</v>
      </c>
      <c r="AI14" s="165">
        <f t="shared" si="10"/>
        <v>15.394483643361131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28277</v>
      </c>
      <c r="D15" s="98">
        <f t="shared" si="11"/>
        <v>547.19999999999993</v>
      </c>
      <c r="E15" s="97">
        <f t="shared" si="12"/>
        <v>480.49999999999994</v>
      </c>
      <c r="F15" s="97">
        <f t="shared" si="13"/>
        <v>66.7</v>
      </c>
      <c r="G15" s="107">
        <f t="shared" si="1"/>
        <v>395.9</v>
      </c>
      <c r="H15" s="54">
        <v>395.9</v>
      </c>
      <c r="I15" s="54">
        <v>0</v>
      </c>
      <c r="J15" s="107">
        <f t="shared" si="14"/>
        <v>39.6</v>
      </c>
      <c r="K15" s="54">
        <v>0</v>
      </c>
      <c r="L15" s="54">
        <v>39.6</v>
      </c>
      <c r="M15" s="107">
        <f t="shared" si="15"/>
        <v>9.5</v>
      </c>
      <c r="N15" s="54">
        <v>0</v>
      </c>
      <c r="O15" s="54">
        <v>9.5</v>
      </c>
      <c r="P15" s="107">
        <f t="shared" si="19"/>
        <v>83.4</v>
      </c>
      <c r="Q15" s="54">
        <v>83.4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18.8</v>
      </c>
      <c r="W15" s="54">
        <v>1.2</v>
      </c>
      <c r="X15" s="54">
        <v>17.600000000000001</v>
      </c>
      <c r="Y15" s="112">
        <v>311.60000000000002</v>
      </c>
      <c r="Z15" s="119">
        <f t="shared" si="17"/>
        <v>858.8</v>
      </c>
      <c r="AA15" s="128">
        <f t="shared" si="2"/>
        <v>547.20000000000005</v>
      </c>
      <c r="AB15" s="137">
        <f>G15+J15+M15+S15+V15</f>
        <v>463.8</v>
      </c>
      <c r="AC15" s="138">
        <f>P15</f>
        <v>83.4</v>
      </c>
      <c r="AD15" s="155">
        <f t="shared" si="5"/>
        <v>645.04721151465867</v>
      </c>
      <c r="AE15" s="148">
        <f t="shared" si="6"/>
        <v>546.7340948474025</v>
      </c>
      <c r="AF15" s="149">
        <f t="shared" si="7"/>
        <v>98.313116667256082</v>
      </c>
      <c r="AG15" s="123">
        <f t="shared" si="8"/>
        <v>1012.3657625160613</v>
      </c>
      <c r="AH15" s="160">
        <f t="shared" si="9"/>
        <v>367.3185510014028</v>
      </c>
      <c r="AI15" s="165">
        <f t="shared" si="10"/>
        <v>15.241228070175437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23658</v>
      </c>
      <c r="D16" s="98">
        <f>G16+J16+M16+P16+S16+V16</f>
        <v>505.9</v>
      </c>
      <c r="E16" s="97">
        <f t="shared" si="12"/>
        <v>472.6</v>
      </c>
      <c r="F16" s="97">
        <f t="shared" si="13"/>
        <v>33.299999999999997</v>
      </c>
      <c r="G16" s="107">
        <f t="shared" si="1"/>
        <v>0</v>
      </c>
      <c r="H16" s="54">
        <v>0</v>
      </c>
      <c r="I16" s="54">
        <v>0</v>
      </c>
      <c r="J16" s="107">
        <f t="shared" si="14"/>
        <v>398.2</v>
      </c>
      <c r="K16" s="54">
        <v>389.8</v>
      </c>
      <c r="L16" s="54">
        <v>8.4</v>
      </c>
      <c r="M16" s="107">
        <f t="shared" si="15"/>
        <v>16.2</v>
      </c>
      <c r="N16" s="54">
        <v>13.5</v>
      </c>
      <c r="O16" s="54">
        <v>2.7</v>
      </c>
      <c r="P16" s="107">
        <f t="shared" si="19"/>
        <v>47.2</v>
      </c>
      <c r="Q16" s="54">
        <v>46.7</v>
      </c>
      <c r="R16" s="54">
        <v>0.5</v>
      </c>
      <c r="S16" s="107">
        <f t="shared" si="18"/>
        <v>0</v>
      </c>
      <c r="T16" s="54">
        <v>0</v>
      </c>
      <c r="U16" s="54">
        <v>0</v>
      </c>
      <c r="V16" s="107">
        <f t="shared" si="16"/>
        <v>44.3</v>
      </c>
      <c r="W16" s="54">
        <v>22.6</v>
      </c>
      <c r="X16" s="54">
        <v>21.7</v>
      </c>
      <c r="Y16" s="112">
        <v>143.19999999999999</v>
      </c>
      <c r="Z16" s="119">
        <f t="shared" si="17"/>
        <v>649.09999999999991</v>
      </c>
      <c r="AA16" s="128">
        <f t="shared" si="2"/>
        <v>505.9</v>
      </c>
      <c r="AB16" s="137">
        <f t="shared" si="3"/>
        <v>458.7</v>
      </c>
      <c r="AC16" s="138">
        <f t="shared" si="4"/>
        <v>47.2</v>
      </c>
      <c r="AD16" s="155">
        <f t="shared" si="5"/>
        <v>712.79623524107421</v>
      </c>
      <c r="AE16" s="148">
        <f t="shared" si="6"/>
        <v>646.29300870741395</v>
      </c>
      <c r="AF16" s="149">
        <f t="shared" si="7"/>
        <v>66.503226533660225</v>
      </c>
      <c r="AG16" s="123">
        <f t="shared" si="8"/>
        <v>914.56026150421258</v>
      </c>
      <c r="AH16" s="160">
        <f t="shared" si="9"/>
        <v>201.76402626313859</v>
      </c>
      <c r="AI16" s="165">
        <f t="shared" si="10"/>
        <v>9.3299070962640851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22788</v>
      </c>
      <c r="D17" s="98">
        <f t="shared" si="11"/>
        <v>547.80000000000007</v>
      </c>
      <c r="E17" s="97">
        <f t="shared" si="12"/>
        <v>470.6</v>
      </c>
      <c r="F17" s="97">
        <f t="shared" si="13"/>
        <v>77.2</v>
      </c>
      <c r="G17" s="107">
        <f t="shared" si="1"/>
        <v>0</v>
      </c>
      <c r="H17" s="54">
        <v>0</v>
      </c>
      <c r="I17" s="54">
        <v>0</v>
      </c>
      <c r="J17" s="107">
        <f t="shared" si="14"/>
        <v>472.90000000000003</v>
      </c>
      <c r="K17" s="54">
        <v>413.1</v>
      </c>
      <c r="L17" s="54">
        <v>59.8</v>
      </c>
      <c r="M17" s="107">
        <f t="shared" si="15"/>
        <v>11.5</v>
      </c>
      <c r="N17" s="54">
        <v>11.4</v>
      </c>
      <c r="O17" s="54">
        <v>0.1</v>
      </c>
      <c r="P17" s="107">
        <f t="shared" si="19"/>
        <v>48.5</v>
      </c>
      <c r="Q17" s="54">
        <v>46.1</v>
      </c>
      <c r="R17" s="54">
        <v>2.4</v>
      </c>
      <c r="S17" s="107">
        <f t="shared" si="18"/>
        <v>0</v>
      </c>
      <c r="T17" s="54">
        <v>0</v>
      </c>
      <c r="U17" s="54">
        <v>0</v>
      </c>
      <c r="V17" s="107">
        <f t="shared" si="16"/>
        <v>14.9</v>
      </c>
      <c r="W17" s="54">
        <v>0</v>
      </c>
      <c r="X17" s="54">
        <v>14.9</v>
      </c>
      <c r="Y17" s="112">
        <v>255</v>
      </c>
      <c r="Z17" s="119">
        <f t="shared" si="17"/>
        <v>802.80000000000007</v>
      </c>
      <c r="AA17" s="128">
        <f t="shared" si="2"/>
        <v>547.79999999999995</v>
      </c>
      <c r="AB17" s="137">
        <f t="shared" si="3"/>
        <v>499.3</v>
      </c>
      <c r="AC17" s="138">
        <f t="shared" si="4"/>
        <v>48.5</v>
      </c>
      <c r="AD17" s="155">
        <f t="shared" si="5"/>
        <v>801.29892926101445</v>
      </c>
      <c r="AE17" s="148">
        <f t="shared" si="6"/>
        <v>730.35515768533151</v>
      </c>
      <c r="AF17" s="149">
        <f t="shared" si="7"/>
        <v>70.943771575683101</v>
      </c>
      <c r="AG17" s="123">
        <f t="shared" si="8"/>
        <v>1174.3022643496579</v>
      </c>
      <c r="AH17" s="160">
        <f t="shared" si="9"/>
        <v>373.00333508864315</v>
      </c>
      <c r="AI17" s="165">
        <f t="shared" si="10"/>
        <v>8.8535962029937938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106445</v>
      </c>
      <c r="D18" s="98">
        <f t="shared" si="11"/>
        <v>1903.6</v>
      </c>
      <c r="E18" s="97">
        <f t="shared" si="12"/>
        <v>1744.8</v>
      </c>
      <c r="F18" s="97">
        <f t="shared" si="13"/>
        <v>158.80000000000001</v>
      </c>
      <c r="G18" s="107">
        <f t="shared" si="1"/>
        <v>0</v>
      </c>
      <c r="H18" s="54">
        <v>0</v>
      </c>
      <c r="I18" s="54">
        <v>0</v>
      </c>
      <c r="J18" s="107">
        <f t="shared" si="14"/>
        <v>1635.8999999999999</v>
      </c>
      <c r="K18" s="54">
        <v>1521.1</v>
      </c>
      <c r="L18" s="54">
        <v>114.8</v>
      </c>
      <c r="M18" s="107">
        <f t="shared" si="15"/>
        <v>97.7</v>
      </c>
      <c r="N18" s="54">
        <v>53.7</v>
      </c>
      <c r="O18" s="54">
        <v>44</v>
      </c>
      <c r="P18" s="107">
        <f t="shared" si="19"/>
        <v>170</v>
      </c>
      <c r="Q18" s="54">
        <v>170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1001</v>
      </c>
      <c r="Z18" s="119">
        <f t="shared" si="17"/>
        <v>2904.6</v>
      </c>
      <c r="AA18" s="128">
        <f t="shared" si="2"/>
        <v>1903.6</v>
      </c>
      <c r="AB18" s="137">
        <f t="shared" si="3"/>
        <v>1733.6</v>
      </c>
      <c r="AC18" s="138">
        <f t="shared" si="4"/>
        <v>170</v>
      </c>
      <c r="AD18" s="155">
        <f t="shared" si="5"/>
        <v>596.11379898852306</v>
      </c>
      <c r="AE18" s="148">
        <f t="shared" si="6"/>
        <v>542.87816869431788</v>
      </c>
      <c r="AF18" s="149">
        <f t="shared" si="7"/>
        <v>53.235630294205151</v>
      </c>
      <c r="AG18" s="122">
        <f t="shared" si="8"/>
        <v>909.57771619146035</v>
      </c>
      <c r="AH18" s="160">
        <f t="shared" si="9"/>
        <v>313.46391720293741</v>
      </c>
      <c r="AI18" s="165">
        <f t="shared" si="10"/>
        <v>8.9304475730195421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53994</v>
      </c>
      <c r="D19" s="98">
        <f t="shared" si="11"/>
        <v>1136</v>
      </c>
      <c r="E19" s="97">
        <f t="shared" si="12"/>
        <v>1042.8999999999999</v>
      </c>
      <c r="F19" s="97">
        <f t="shared" si="13"/>
        <v>93.1</v>
      </c>
      <c r="G19" s="107">
        <f t="shared" si="1"/>
        <v>0</v>
      </c>
      <c r="H19" s="54">
        <v>0</v>
      </c>
      <c r="I19" s="54">
        <v>0</v>
      </c>
      <c r="J19" s="107">
        <f t="shared" si="14"/>
        <v>919.8</v>
      </c>
      <c r="K19" s="54">
        <v>889.9</v>
      </c>
      <c r="L19" s="54">
        <v>29.9</v>
      </c>
      <c r="M19" s="107">
        <f t="shared" si="15"/>
        <v>0</v>
      </c>
      <c r="N19" s="54">
        <v>0</v>
      </c>
      <c r="O19" s="54">
        <v>0</v>
      </c>
      <c r="P19" s="107">
        <f t="shared" si="19"/>
        <v>134.30000000000001</v>
      </c>
      <c r="Q19" s="54">
        <v>126.8</v>
      </c>
      <c r="R19" s="54">
        <v>7.5</v>
      </c>
      <c r="S19" s="107">
        <f t="shared" si="18"/>
        <v>0</v>
      </c>
      <c r="T19" s="54">
        <v>0</v>
      </c>
      <c r="U19" s="54">
        <v>0</v>
      </c>
      <c r="V19" s="107">
        <f t="shared" si="16"/>
        <v>81.900000000000006</v>
      </c>
      <c r="W19" s="54">
        <v>26.2</v>
      </c>
      <c r="X19" s="54">
        <v>55.7</v>
      </c>
      <c r="Y19" s="112">
        <v>297.5</v>
      </c>
      <c r="Z19" s="119">
        <f t="shared" si="17"/>
        <v>1433.5</v>
      </c>
      <c r="AA19" s="128">
        <f t="shared" si="2"/>
        <v>1136</v>
      </c>
      <c r="AB19" s="137">
        <f t="shared" si="3"/>
        <v>1001.6999999999999</v>
      </c>
      <c r="AC19" s="138">
        <f t="shared" si="4"/>
        <v>134.30000000000001</v>
      </c>
      <c r="AD19" s="155">
        <f t="shared" si="5"/>
        <v>701.31249151140253</v>
      </c>
      <c r="AE19" s="148">
        <f t="shared" si="6"/>
        <v>618.40204467163005</v>
      </c>
      <c r="AF19" s="149">
        <f t="shared" si="7"/>
        <v>82.910446839772334</v>
      </c>
      <c r="AG19" s="122">
        <f t="shared" si="8"/>
        <v>884.97487375140452</v>
      </c>
      <c r="AH19" s="160">
        <f t="shared" si="9"/>
        <v>183.66238224000199</v>
      </c>
      <c r="AI19" s="165">
        <f t="shared" si="10"/>
        <v>11.822183098591552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14736</v>
      </c>
      <c r="D20" s="98">
        <f t="shared" si="11"/>
        <v>373.8</v>
      </c>
      <c r="E20" s="97">
        <f t="shared" si="12"/>
        <v>341.6</v>
      </c>
      <c r="F20" s="97">
        <f t="shared" si="13"/>
        <v>32.200000000000003</v>
      </c>
      <c r="G20" s="107">
        <f>SUM(H20:I20)</f>
        <v>0</v>
      </c>
      <c r="H20" s="54">
        <v>0</v>
      </c>
      <c r="I20" s="54">
        <v>0</v>
      </c>
      <c r="J20" s="107">
        <f t="shared" si="14"/>
        <v>309.2</v>
      </c>
      <c r="K20" s="54">
        <v>297.3</v>
      </c>
      <c r="L20" s="54">
        <v>11.9</v>
      </c>
      <c r="M20" s="107">
        <f t="shared" si="15"/>
        <v>0</v>
      </c>
      <c r="N20" s="54">
        <v>0</v>
      </c>
      <c r="O20" s="54">
        <v>0</v>
      </c>
      <c r="P20" s="107">
        <f>SUM(Q20:R20)</f>
        <v>36.900000000000006</v>
      </c>
      <c r="Q20" s="54">
        <v>35.200000000000003</v>
      </c>
      <c r="R20" s="54">
        <v>1.7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27.700000000000003</v>
      </c>
      <c r="W20" s="54">
        <v>9.1</v>
      </c>
      <c r="X20" s="54">
        <v>18.600000000000001</v>
      </c>
      <c r="Y20" s="112">
        <v>122.1</v>
      </c>
      <c r="Z20" s="119">
        <f t="shared" si="17"/>
        <v>495.9</v>
      </c>
      <c r="AA20" s="128">
        <f>SUM(AB20:AC20)</f>
        <v>373.79999999999995</v>
      </c>
      <c r="AB20" s="137">
        <f>G20+J20+M20+S20+V20</f>
        <v>336.9</v>
      </c>
      <c r="AC20" s="138">
        <f>P20</f>
        <v>36.900000000000006</v>
      </c>
      <c r="AD20" s="155">
        <f t="shared" si="5"/>
        <v>845.54831704668823</v>
      </c>
      <c r="AE20" s="148">
        <f t="shared" si="6"/>
        <v>762.07926167209553</v>
      </c>
      <c r="AF20" s="149">
        <f t="shared" si="7"/>
        <v>83.469055374592841</v>
      </c>
      <c r="AG20" s="123">
        <f t="shared" si="8"/>
        <v>1121.7426710097718</v>
      </c>
      <c r="AH20" s="160">
        <f t="shared" si="9"/>
        <v>276.19435396308359</v>
      </c>
      <c r="AI20" s="165">
        <f t="shared" si="10"/>
        <v>9.8715890850722339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5155</v>
      </c>
      <c r="D21" s="99">
        <f t="shared" si="11"/>
        <v>101.5</v>
      </c>
      <c r="E21" s="100">
        <f t="shared" si="12"/>
        <v>92.5</v>
      </c>
      <c r="F21" s="100">
        <f t="shared" si="13"/>
        <v>9</v>
      </c>
      <c r="G21" s="108">
        <f>SUM(H21:I21)</f>
        <v>0</v>
      </c>
      <c r="H21" s="44">
        <v>0</v>
      </c>
      <c r="I21" s="44">
        <v>0</v>
      </c>
      <c r="J21" s="108">
        <f t="shared" si="14"/>
        <v>58.9</v>
      </c>
      <c r="K21" s="44">
        <v>54.4</v>
      </c>
      <c r="L21" s="44">
        <v>4.5</v>
      </c>
      <c r="M21" s="108">
        <f t="shared" si="15"/>
        <v>11.1</v>
      </c>
      <c r="N21" s="44">
        <v>6.6</v>
      </c>
      <c r="O21" s="44">
        <v>4.5</v>
      </c>
      <c r="P21" s="108">
        <f>SUM(Q21:R21)</f>
        <v>31.5</v>
      </c>
      <c r="Q21" s="44">
        <v>31.5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33.700000000000003</v>
      </c>
      <c r="Z21" s="119">
        <f t="shared" si="17"/>
        <v>135.19999999999999</v>
      </c>
      <c r="AA21" s="128">
        <f t="shared" si="2"/>
        <v>101.5</v>
      </c>
      <c r="AB21" s="137">
        <f t="shared" si="3"/>
        <v>70</v>
      </c>
      <c r="AC21" s="138">
        <f t="shared" si="4"/>
        <v>31.5</v>
      </c>
      <c r="AD21" s="155">
        <f t="shared" si="5"/>
        <v>656.3207242159715</v>
      </c>
      <c r="AE21" s="148">
        <f t="shared" si="6"/>
        <v>452.63498221791144</v>
      </c>
      <c r="AF21" s="149">
        <f t="shared" si="7"/>
        <v>203.68574199806014</v>
      </c>
      <c r="AG21" s="123">
        <f t="shared" si="8"/>
        <v>874.23213708373748</v>
      </c>
      <c r="AH21" s="160">
        <f t="shared" si="9"/>
        <v>217.91141286776593</v>
      </c>
      <c r="AI21" s="165">
        <f t="shared" si="10"/>
        <v>31.03448275862069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11303</v>
      </c>
      <c r="D22" s="99">
        <f t="shared" si="11"/>
        <v>241.10000000000002</v>
      </c>
      <c r="E22" s="100">
        <f t="shared" si="12"/>
        <v>215.6</v>
      </c>
      <c r="F22" s="100">
        <f t="shared" si="13"/>
        <v>25.5</v>
      </c>
      <c r="G22" s="108">
        <f t="shared" si="1"/>
        <v>0</v>
      </c>
      <c r="H22" s="44">
        <v>0</v>
      </c>
      <c r="I22" s="44">
        <v>0</v>
      </c>
      <c r="J22" s="108">
        <f t="shared" si="14"/>
        <v>187.4</v>
      </c>
      <c r="K22" s="44">
        <v>169.4</v>
      </c>
      <c r="L22" s="44">
        <v>18</v>
      </c>
      <c r="M22" s="108">
        <f t="shared" si="15"/>
        <v>9.8000000000000007</v>
      </c>
      <c r="N22" s="44">
        <v>5.7</v>
      </c>
      <c r="O22" s="44">
        <v>4.0999999999999996</v>
      </c>
      <c r="P22" s="108">
        <f t="shared" si="19"/>
        <v>39</v>
      </c>
      <c r="Q22" s="44">
        <v>37</v>
      </c>
      <c r="R22" s="44">
        <v>2</v>
      </c>
      <c r="S22" s="108">
        <f t="shared" si="20"/>
        <v>0.8</v>
      </c>
      <c r="T22" s="44">
        <v>0.8</v>
      </c>
      <c r="U22" s="44">
        <v>0</v>
      </c>
      <c r="V22" s="108">
        <f t="shared" si="16"/>
        <v>4.0999999999999996</v>
      </c>
      <c r="W22" s="44">
        <v>2.7</v>
      </c>
      <c r="X22" s="44">
        <v>1.4</v>
      </c>
      <c r="Y22" s="112">
        <v>59.7</v>
      </c>
      <c r="Z22" s="119">
        <f t="shared" si="17"/>
        <v>300.8</v>
      </c>
      <c r="AA22" s="128">
        <f t="shared" si="2"/>
        <v>241.10000000000002</v>
      </c>
      <c r="AB22" s="137">
        <f t="shared" si="3"/>
        <v>202.10000000000002</v>
      </c>
      <c r="AC22" s="138">
        <f t="shared" si="4"/>
        <v>39</v>
      </c>
      <c r="AD22" s="155">
        <f t="shared" si="5"/>
        <v>711.02067297767553</v>
      </c>
      <c r="AE22" s="148">
        <f t="shared" si="6"/>
        <v>596.00695980418186</v>
      </c>
      <c r="AF22" s="149">
        <f t="shared" si="7"/>
        <v>115.01371317349376</v>
      </c>
      <c r="AG22" s="123">
        <f t="shared" si="8"/>
        <v>887.08012622017748</v>
      </c>
      <c r="AH22" s="160">
        <f t="shared" si="9"/>
        <v>176.059453242502</v>
      </c>
      <c r="AI22" s="165">
        <f t="shared" si="10"/>
        <v>16.17586063873911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32483</v>
      </c>
      <c r="D23" s="99">
        <f t="shared" si="11"/>
        <v>547.5</v>
      </c>
      <c r="E23" s="100">
        <f t="shared" si="12"/>
        <v>519.29999999999995</v>
      </c>
      <c r="F23" s="100">
        <f t="shared" si="13"/>
        <v>28.200000000000003</v>
      </c>
      <c r="G23" s="108">
        <v>0</v>
      </c>
      <c r="H23" s="44">
        <v>0</v>
      </c>
      <c r="I23" s="46">
        <v>0</v>
      </c>
      <c r="J23" s="108">
        <f t="shared" si="14"/>
        <v>394.7</v>
      </c>
      <c r="K23" s="44">
        <v>381.4</v>
      </c>
      <c r="L23" s="46">
        <v>13.3</v>
      </c>
      <c r="M23" s="108">
        <f t="shared" si="15"/>
        <v>0</v>
      </c>
      <c r="N23" s="44">
        <v>0</v>
      </c>
      <c r="O23" s="46">
        <v>0</v>
      </c>
      <c r="P23" s="108">
        <f t="shared" si="19"/>
        <v>111</v>
      </c>
      <c r="Q23" s="44">
        <v>110.9</v>
      </c>
      <c r="R23" s="86">
        <v>0.1</v>
      </c>
      <c r="S23" s="108">
        <f t="shared" si="20"/>
        <v>0</v>
      </c>
      <c r="T23" s="44">
        <v>0</v>
      </c>
      <c r="U23" s="46">
        <v>0</v>
      </c>
      <c r="V23" s="108">
        <f t="shared" si="16"/>
        <v>41.8</v>
      </c>
      <c r="W23" s="44">
        <v>27</v>
      </c>
      <c r="X23" s="46">
        <v>14.8</v>
      </c>
      <c r="Y23" s="112">
        <v>171.8</v>
      </c>
      <c r="Z23" s="119">
        <f t="shared" si="17"/>
        <v>719.3</v>
      </c>
      <c r="AA23" s="128">
        <f t="shared" si="2"/>
        <v>547.5</v>
      </c>
      <c r="AB23" s="137">
        <f t="shared" si="3"/>
        <v>436.5</v>
      </c>
      <c r="AC23" s="138">
        <f t="shared" si="4"/>
        <v>111</v>
      </c>
      <c r="AD23" s="155">
        <f t="shared" si="5"/>
        <v>561.83234307176065</v>
      </c>
      <c r="AE23" s="148">
        <f t="shared" si="6"/>
        <v>447.92660776406115</v>
      </c>
      <c r="AF23" s="149">
        <f t="shared" si="7"/>
        <v>113.90573530769942</v>
      </c>
      <c r="AG23" s="123">
        <f t="shared" si="8"/>
        <v>738.12968834980336</v>
      </c>
      <c r="AH23" s="160">
        <f t="shared" si="9"/>
        <v>176.29734527804288</v>
      </c>
      <c r="AI23" s="165">
        <f t="shared" si="10"/>
        <v>20.273972602739725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26141</v>
      </c>
      <c r="D24" s="99">
        <f t="shared" si="11"/>
        <v>489.8</v>
      </c>
      <c r="E24" s="100">
        <f t="shared" si="12"/>
        <v>459.3</v>
      </c>
      <c r="F24" s="100">
        <f t="shared" si="13"/>
        <v>30.5</v>
      </c>
      <c r="G24" s="108">
        <v>0</v>
      </c>
      <c r="H24" s="44">
        <v>0</v>
      </c>
      <c r="I24" s="44">
        <v>0</v>
      </c>
      <c r="J24" s="108">
        <f t="shared" si="14"/>
        <v>370.40000000000003</v>
      </c>
      <c r="K24" s="44">
        <v>354.6</v>
      </c>
      <c r="L24" s="44">
        <v>15.8</v>
      </c>
      <c r="M24" s="108">
        <v>0</v>
      </c>
      <c r="N24" s="44">
        <v>0</v>
      </c>
      <c r="O24" s="44">
        <v>0</v>
      </c>
      <c r="P24" s="108">
        <f t="shared" si="19"/>
        <v>83.7</v>
      </c>
      <c r="Q24" s="44">
        <v>83.7</v>
      </c>
      <c r="R24" s="44">
        <v>0</v>
      </c>
      <c r="S24" s="108">
        <f t="shared" si="20"/>
        <v>0</v>
      </c>
      <c r="T24" s="44">
        <v>0</v>
      </c>
      <c r="U24" s="44">
        <v>0</v>
      </c>
      <c r="V24" s="108">
        <f t="shared" si="16"/>
        <v>35.700000000000003</v>
      </c>
      <c r="W24" s="44">
        <v>21</v>
      </c>
      <c r="X24" s="44">
        <v>14.7</v>
      </c>
      <c r="Y24" s="112">
        <v>342.7</v>
      </c>
      <c r="Z24" s="119">
        <f t="shared" si="17"/>
        <v>832.5</v>
      </c>
      <c r="AA24" s="128">
        <f t="shared" si="2"/>
        <v>489.8</v>
      </c>
      <c r="AB24" s="137">
        <f t="shared" si="3"/>
        <v>406.1</v>
      </c>
      <c r="AC24" s="138">
        <f t="shared" si="4"/>
        <v>83.7</v>
      </c>
      <c r="AD24" s="155">
        <f t="shared" si="5"/>
        <v>624.5616719584815</v>
      </c>
      <c r="AE24" s="148">
        <f t="shared" si="6"/>
        <v>517.83277864912088</v>
      </c>
      <c r="AF24" s="149">
        <f t="shared" si="7"/>
        <v>106.72889330936077</v>
      </c>
      <c r="AG24" s="123">
        <f t="shared" si="8"/>
        <v>1061.5508205500939</v>
      </c>
      <c r="AH24" s="160">
        <f t="shared" si="9"/>
        <v>436.98914859161209</v>
      </c>
      <c r="AI24" s="165">
        <f t="shared" si="10"/>
        <v>17.088607594936708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4518</v>
      </c>
      <c r="D25" s="99">
        <f t="shared" si="11"/>
        <v>81.8</v>
      </c>
      <c r="E25" s="100">
        <f t="shared" si="12"/>
        <v>78.900000000000006</v>
      </c>
      <c r="F25" s="100">
        <f t="shared" si="13"/>
        <v>2.8999999999999995</v>
      </c>
      <c r="G25" s="108">
        <f t="shared" si="1"/>
        <v>0</v>
      </c>
      <c r="H25" s="44">
        <v>0</v>
      </c>
      <c r="I25" s="44">
        <v>0</v>
      </c>
      <c r="J25" s="108">
        <f t="shared" si="14"/>
        <v>62.199999999999996</v>
      </c>
      <c r="K25" s="44">
        <v>60.3</v>
      </c>
      <c r="L25" s="44">
        <v>1.9</v>
      </c>
      <c r="M25" s="108">
        <f t="shared" si="15"/>
        <v>5.1000000000000005</v>
      </c>
      <c r="N25" s="54">
        <v>4.4000000000000004</v>
      </c>
      <c r="O25" s="44">
        <v>0.7</v>
      </c>
      <c r="P25" s="108">
        <f t="shared" si="19"/>
        <v>12.7</v>
      </c>
      <c r="Q25" s="44">
        <v>12.7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1.8</v>
      </c>
      <c r="W25" s="44">
        <v>1.5</v>
      </c>
      <c r="X25" s="44">
        <v>0.3</v>
      </c>
      <c r="Y25" s="112">
        <v>43.8</v>
      </c>
      <c r="Z25" s="119">
        <f t="shared" si="17"/>
        <v>125.6</v>
      </c>
      <c r="AA25" s="128">
        <f t="shared" si="2"/>
        <v>81.8</v>
      </c>
      <c r="AB25" s="137">
        <f t="shared" si="3"/>
        <v>69.099999999999994</v>
      </c>
      <c r="AC25" s="138">
        <f t="shared" si="4"/>
        <v>12.7</v>
      </c>
      <c r="AD25" s="155">
        <f t="shared" si="5"/>
        <v>603.51187841227681</v>
      </c>
      <c r="AE25" s="148">
        <f t="shared" si="6"/>
        <v>509.81260144606756</v>
      </c>
      <c r="AF25" s="149">
        <f t="shared" si="7"/>
        <v>93.69927696620924</v>
      </c>
      <c r="AG25" s="123">
        <f t="shared" si="8"/>
        <v>926.66371550833708</v>
      </c>
      <c r="AH25" s="160">
        <f t="shared" si="9"/>
        <v>323.15183709606015</v>
      </c>
      <c r="AI25" s="165">
        <f t="shared" si="10"/>
        <v>15.525672371638143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15105</v>
      </c>
      <c r="D26" s="98">
        <f>G26+J26+M26+P26+S26+V26</f>
        <v>217.99999999999997</v>
      </c>
      <c r="E26" s="97">
        <f>H26+K26+N26+Q26+T26+W26</f>
        <v>192.4</v>
      </c>
      <c r="F26" s="97">
        <f>I26+L26+O26+R26+U26+X26</f>
        <v>25.6</v>
      </c>
      <c r="G26" s="107">
        <f>SUM(H26:I26)</f>
        <v>0</v>
      </c>
      <c r="H26" s="54">
        <v>0</v>
      </c>
      <c r="I26" s="54">
        <v>0</v>
      </c>
      <c r="J26" s="107">
        <f>SUM(K26:L26)</f>
        <v>191.29999999999998</v>
      </c>
      <c r="K26" s="54">
        <v>172.1</v>
      </c>
      <c r="L26" s="54">
        <v>19.2</v>
      </c>
      <c r="M26" s="107">
        <f>SUM(N26:O26)</f>
        <v>9.1999999999999993</v>
      </c>
      <c r="N26" s="54">
        <v>2.8</v>
      </c>
      <c r="O26" s="54">
        <v>6.4</v>
      </c>
      <c r="P26" s="107">
        <f>SUM(Q26:R26)</f>
        <v>17.5</v>
      </c>
      <c r="Q26" s="54">
        <v>17.5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138</v>
      </c>
      <c r="Z26" s="119">
        <f t="shared" si="17"/>
        <v>356</v>
      </c>
      <c r="AA26" s="128">
        <f t="shared" si="2"/>
        <v>217.99999999999997</v>
      </c>
      <c r="AB26" s="137">
        <f t="shared" si="3"/>
        <v>200.49999999999997</v>
      </c>
      <c r="AC26" s="138">
        <f t="shared" si="4"/>
        <v>17.5</v>
      </c>
      <c r="AD26" s="155">
        <f t="shared" si="5"/>
        <v>481.07690610173228</v>
      </c>
      <c r="AE26" s="148">
        <f t="shared" si="6"/>
        <v>442.45834712567574</v>
      </c>
      <c r="AF26" s="149">
        <f t="shared" si="7"/>
        <v>38.618558976056491</v>
      </c>
      <c r="AG26" s="123">
        <f t="shared" si="8"/>
        <v>785.61182831292058</v>
      </c>
      <c r="AH26" s="160">
        <f t="shared" si="9"/>
        <v>304.53492221118836</v>
      </c>
      <c r="AI26" s="165">
        <f t="shared" si="10"/>
        <v>8.0275229357798175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6573</v>
      </c>
      <c r="D27" s="99">
        <f t="shared" si="11"/>
        <v>115.99999999999999</v>
      </c>
      <c r="E27" s="100">
        <f t="shared" si="12"/>
        <v>107.69999999999999</v>
      </c>
      <c r="F27" s="100">
        <f t="shared" si="13"/>
        <v>8.3000000000000007</v>
      </c>
      <c r="G27" s="108">
        <f t="shared" si="1"/>
        <v>0</v>
      </c>
      <c r="H27" s="44">
        <v>0</v>
      </c>
      <c r="I27" s="44">
        <v>0</v>
      </c>
      <c r="J27" s="108">
        <f t="shared" si="14"/>
        <v>95.399999999999991</v>
      </c>
      <c r="K27" s="44">
        <v>90.1</v>
      </c>
      <c r="L27" s="44">
        <v>5.3</v>
      </c>
      <c r="M27" s="107">
        <f>SUM(N27:O27)</f>
        <v>5.3</v>
      </c>
      <c r="N27" s="54">
        <v>4.8</v>
      </c>
      <c r="O27" s="44">
        <v>0.5</v>
      </c>
      <c r="P27" s="108">
        <f t="shared" si="19"/>
        <v>12.8</v>
      </c>
      <c r="Q27" s="44">
        <v>12.8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2.5</v>
      </c>
      <c r="W27" s="54">
        <v>0</v>
      </c>
      <c r="X27" s="44">
        <v>2.5</v>
      </c>
      <c r="Y27" s="112">
        <v>43.9</v>
      </c>
      <c r="Z27" s="119">
        <f t="shared" si="17"/>
        <v>159.89999999999998</v>
      </c>
      <c r="AA27" s="128">
        <f t="shared" si="2"/>
        <v>115.99999999999999</v>
      </c>
      <c r="AB27" s="137">
        <f>G27+J27+M27+S27+V27</f>
        <v>103.19999999999999</v>
      </c>
      <c r="AC27" s="138">
        <f t="shared" si="4"/>
        <v>12.8</v>
      </c>
      <c r="AD27" s="155">
        <f t="shared" si="5"/>
        <v>588.26512500633908</v>
      </c>
      <c r="AE27" s="148">
        <f t="shared" si="6"/>
        <v>523.35311121253608</v>
      </c>
      <c r="AF27" s="149">
        <f t="shared" si="7"/>
        <v>64.912013793802942</v>
      </c>
      <c r="AG27" s="123">
        <f t="shared" si="8"/>
        <v>810.89304731477239</v>
      </c>
      <c r="AH27" s="160">
        <f t="shared" si="9"/>
        <v>222.62792230843348</v>
      </c>
      <c r="AI27" s="165">
        <f t="shared" si="10"/>
        <v>11.03448275862069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4584</v>
      </c>
      <c r="D28" s="99">
        <f t="shared" si="11"/>
        <v>86.6</v>
      </c>
      <c r="E28" s="100">
        <f t="shared" si="12"/>
        <v>82.3</v>
      </c>
      <c r="F28" s="100">
        <f t="shared" si="13"/>
        <v>4.3</v>
      </c>
      <c r="G28" s="108">
        <f t="shared" si="1"/>
        <v>0</v>
      </c>
      <c r="H28" s="44">
        <v>0</v>
      </c>
      <c r="I28" s="44">
        <v>0</v>
      </c>
      <c r="J28" s="108">
        <f t="shared" si="14"/>
        <v>71.599999999999994</v>
      </c>
      <c r="K28" s="44">
        <v>68.5</v>
      </c>
      <c r="L28" s="44">
        <v>3.1</v>
      </c>
      <c r="M28" s="108">
        <f t="shared" si="15"/>
        <v>8.6999999999999993</v>
      </c>
      <c r="N28" s="44">
        <v>7.7</v>
      </c>
      <c r="O28" s="44">
        <v>1</v>
      </c>
      <c r="P28" s="108">
        <f t="shared" si="19"/>
        <v>6.3</v>
      </c>
      <c r="Q28" s="44">
        <v>6.1</v>
      </c>
      <c r="R28" s="54">
        <v>0.2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86.6</v>
      </c>
      <c r="AA28" s="128">
        <f t="shared" si="2"/>
        <v>86.6</v>
      </c>
      <c r="AB28" s="137">
        <f t="shared" si="3"/>
        <v>80.3</v>
      </c>
      <c r="AC28" s="138">
        <f t="shared" si="4"/>
        <v>6.3</v>
      </c>
      <c r="AD28" s="155">
        <f t="shared" si="5"/>
        <v>629.72658522396728</v>
      </c>
      <c r="AE28" s="148">
        <f t="shared" si="6"/>
        <v>583.91506689936</v>
      </c>
      <c r="AF28" s="149">
        <f t="shared" si="7"/>
        <v>45.811518324607327</v>
      </c>
      <c r="AG28" s="123">
        <f t="shared" si="8"/>
        <v>629.72658522396728</v>
      </c>
      <c r="AH28" s="160">
        <f t="shared" si="9"/>
        <v>0</v>
      </c>
      <c r="AI28" s="165">
        <f t="shared" si="10"/>
        <v>7.2748267898383379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10265</v>
      </c>
      <c r="D29" s="99">
        <f>G29+J29+M29+P29+S29+V29</f>
        <v>207.02</v>
      </c>
      <c r="E29" s="100">
        <f t="shared" si="12"/>
        <v>193.92000000000002</v>
      </c>
      <c r="F29" s="100">
        <f t="shared" si="13"/>
        <v>13.1</v>
      </c>
      <c r="G29" s="108">
        <f>SUM(H29:I29)</f>
        <v>0</v>
      </c>
      <c r="H29" s="44">
        <v>0</v>
      </c>
      <c r="I29" s="44">
        <v>0</v>
      </c>
      <c r="J29" s="108">
        <f t="shared" si="14"/>
        <v>145.4</v>
      </c>
      <c r="K29" s="44">
        <v>139.4</v>
      </c>
      <c r="L29" s="44">
        <v>6</v>
      </c>
      <c r="M29" s="108">
        <f t="shared" si="15"/>
        <v>6.72</v>
      </c>
      <c r="N29" s="44">
        <v>4.72</v>
      </c>
      <c r="O29" s="44">
        <v>2</v>
      </c>
      <c r="P29" s="108">
        <f>SUM(Q29:R29)</f>
        <v>47.1</v>
      </c>
      <c r="Q29" s="44">
        <v>46</v>
      </c>
      <c r="R29" s="44">
        <v>1.1000000000000001</v>
      </c>
      <c r="S29" s="108">
        <f t="shared" si="20"/>
        <v>0</v>
      </c>
      <c r="T29" s="44">
        <v>0</v>
      </c>
      <c r="U29" s="44">
        <v>0</v>
      </c>
      <c r="V29" s="108">
        <f t="shared" si="16"/>
        <v>7.8</v>
      </c>
      <c r="W29" s="44">
        <v>3.8</v>
      </c>
      <c r="X29" s="44">
        <v>4</v>
      </c>
      <c r="Y29" s="112">
        <v>74.599999999999994</v>
      </c>
      <c r="Z29" s="119">
        <f t="shared" si="17"/>
        <v>281.62</v>
      </c>
      <c r="AA29" s="129">
        <f>SUM(AB29:AC29)</f>
        <v>207.02</v>
      </c>
      <c r="AB29" s="108">
        <f>G29+J29+M29+S29+V29</f>
        <v>159.92000000000002</v>
      </c>
      <c r="AC29" s="139">
        <f>P29</f>
        <v>47.1</v>
      </c>
      <c r="AD29" s="155">
        <f t="shared" si="5"/>
        <v>672.25198895924666</v>
      </c>
      <c r="AE29" s="148">
        <f t="shared" si="6"/>
        <v>519.30508199383019</v>
      </c>
      <c r="AF29" s="149">
        <f t="shared" si="7"/>
        <v>152.94690696541647</v>
      </c>
      <c r="AG29" s="123">
        <f t="shared" si="8"/>
        <v>914.49910699788916</v>
      </c>
      <c r="AH29" s="160">
        <f t="shared" si="9"/>
        <v>242.24711803864261</v>
      </c>
      <c r="AI29" s="165">
        <f t="shared" si="10"/>
        <v>22.751424983093418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13560</v>
      </c>
      <c r="D30" s="99">
        <f t="shared" si="11"/>
        <v>261.89999999999998</v>
      </c>
      <c r="E30" s="100">
        <f t="shared" si="12"/>
        <v>239.00000000000003</v>
      </c>
      <c r="F30" s="100">
        <f t="shared" si="13"/>
        <v>22.9</v>
      </c>
      <c r="G30" s="108">
        <f t="shared" si="1"/>
        <v>0</v>
      </c>
      <c r="H30" s="44">
        <v>0</v>
      </c>
      <c r="I30" s="44">
        <v>0</v>
      </c>
      <c r="J30" s="108">
        <f t="shared" si="14"/>
        <v>222.70000000000002</v>
      </c>
      <c r="K30" s="44">
        <v>214.3</v>
      </c>
      <c r="L30" s="44">
        <v>8.4</v>
      </c>
      <c r="M30" s="108">
        <f t="shared" si="15"/>
        <v>8.1999999999999993</v>
      </c>
      <c r="N30" s="44">
        <v>5.9</v>
      </c>
      <c r="O30" s="44">
        <v>2.2999999999999998</v>
      </c>
      <c r="P30" s="108">
        <f t="shared" si="19"/>
        <v>20.5</v>
      </c>
      <c r="Q30" s="44">
        <v>18</v>
      </c>
      <c r="R30" s="44">
        <v>2.5</v>
      </c>
      <c r="S30" s="108">
        <f t="shared" si="20"/>
        <v>0</v>
      </c>
      <c r="T30" s="44">
        <v>0</v>
      </c>
      <c r="U30" s="44">
        <v>0</v>
      </c>
      <c r="V30" s="108">
        <f t="shared" si="16"/>
        <v>10.5</v>
      </c>
      <c r="W30" s="44">
        <v>0.8</v>
      </c>
      <c r="X30" s="54">
        <v>9.6999999999999993</v>
      </c>
      <c r="Y30" s="339">
        <v>99</v>
      </c>
      <c r="Z30" s="119">
        <f t="shared" si="17"/>
        <v>360.9</v>
      </c>
      <c r="AA30" s="128">
        <f t="shared" si="2"/>
        <v>261.89999999999998</v>
      </c>
      <c r="AB30" s="137">
        <f t="shared" si="3"/>
        <v>241.4</v>
      </c>
      <c r="AC30" s="138">
        <f t="shared" si="4"/>
        <v>20.5</v>
      </c>
      <c r="AD30" s="155">
        <f t="shared" si="5"/>
        <v>643.80530973451323</v>
      </c>
      <c r="AE30" s="148">
        <f t="shared" si="6"/>
        <v>593.41199606686325</v>
      </c>
      <c r="AF30" s="149">
        <f t="shared" si="7"/>
        <v>50.393313667649949</v>
      </c>
      <c r="AG30" s="123">
        <f t="shared" si="8"/>
        <v>887.16814159292028</v>
      </c>
      <c r="AH30" s="160">
        <f t="shared" si="9"/>
        <v>243.36283185840708</v>
      </c>
      <c r="AI30" s="165">
        <f t="shared" si="10"/>
        <v>7.8274150439098902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7669</v>
      </c>
      <c r="D31" s="99">
        <f t="shared" si="11"/>
        <v>154.5</v>
      </c>
      <c r="E31" s="100">
        <f t="shared" si="12"/>
        <v>146.1</v>
      </c>
      <c r="F31" s="100">
        <f t="shared" si="13"/>
        <v>8.4</v>
      </c>
      <c r="G31" s="108">
        <f t="shared" si="1"/>
        <v>0</v>
      </c>
      <c r="H31" s="44">
        <v>0</v>
      </c>
      <c r="I31" s="44">
        <v>0</v>
      </c>
      <c r="J31" s="108">
        <f t="shared" si="14"/>
        <v>119</v>
      </c>
      <c r="K31" s="44">
        <v>117.7</v>
      </c>
      <c r="L31" s="44">
        <v>1.3</v>
      </c>
      <c r="M31" s="108">
        <f t="shared" si="15"/>
        <v>5.8</v>
      </c>
      <c r="N31" s="44">
        <v>5</v>
      </c>
      <c r="O31" s="44">
        <v>0.8</v>
      </c>
      <c r="P31" s="108">
        <f t="shared" si="19"/>
        <v>21.8</v>
      </c>
      <c r="Q31" s="44">
        <v>21.2</v>
      </c>
      <c r="R31" s="44">
        <v>0.6</v>
      </c>
      <c r="S31" s="108">
        <f t="shared" si="20"/>
        <v>0</v>
      </c>
      <c r="T31" s="44">
        <v>0</v>
      </c>
      <c r="U31" s="44">
        <v>0</v>
      </c>
      <c r="V31" s="108">
        <f t="shared" si="16"/>
        <v>7.9</v>
      </c>
      <c r="W31" s="44">
        <v>2.2000000000000002</v>
      </c>
      <c r="X31" s="44">
        <v>5.7</v>
      </c>
      <c r="Y31" s="112">
        <v>43.2</v>
      </c>
      <c r="Z31" s="119">
        <f t="shared" si="17"/>
        <v>197.7</v>
      </c>
      <c r="AA31" s="130">
        <f t="shared" si="2"/>
        <v>154.5</v>
      </c>
      <c r="AB31" s="137">
        <f t="shared" si="3"/>
        <v>132.69999999999999</v>
      </c>
      <c r="AC31" s="138">
        <f t="shared" si="4"/>
        <v>21.8</v>
      </c>
      <c r="AD31" s="155">
        <f t="shared" si="5"/>
        <v>671.53475029338904</v>
      </c>
      <c r="AE31" s="148">
        <f t="shared" si="6"/>
        <v>576.78097970182978</v>
      </c>
      <c r="AF31" s="149">
        <f t="shared" si="7"/>
        <v>94.753770591559089</v>
      </c>
      <c r="AG31" s="123">
        <f t="shared" si="8"/>
        <v>859.30369018124918</v>
      </c>
      <c r="AH31" s="160">
        <f t="shared" si="9"/>
        <v>187.76893988786026</v>
      </c>
      <c r="AI31" s="165">
        <f t="shared" si="10"/>
        <v>14.110032362459547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2821</v>
      </c>
      <c r="D32" s="99">
        <f t="shared" si="11"/>
        <v>54.399999999999991</v>
      </c>
      <c r="E32" s="100">
        <f t="shared" si="12"/>
        <v>51.7</v>
      </c>
      <c r="F32" s="100">
        <f t="shared" si="13"/>
        <v>2.7</v>
      </c>
      <c r="G32" s="108">
        <f>SUM(H32:I32)</f>
        <v>0</v>
      </c>
      <c r="H32" s="44">
        <v>0</v>
      </c>
      <c r="I32" s="44">
        <v>0</v>
      </c>
      <c r="J32" s="108">
        <f t="shared" si="14"/>
        <v>42.3</v>
      </c>
      <c r="K32" s="44">
        <v>42</v>
      </c>
      <c r="L32" s="44">
        <v>0.3</v>
      </c>
      <c r="M32" s="108">
        <f t="shared" si="15"/>
        <v>2.4</v>
      </c>
      <c r="N32" s="44">
        <v>2.1</v>
      </c>
      <c r="O32" s="44">
        <v>0.3</v>
      </c>
      <c r="P32" s="108">
        <f t="shared" si="19"/>
        <v>7.1999999999999993</v>
      </c>
      <c r="Q32" s="44">
        <v>7.1</v>
      </c>
      <c r="R32" s="44">
        <v>0.1</v>
      </c>
      <c r="S32" s="108">
        <f t="shared" si="20"/>
        <v>0</v>
      </c>
      <c r="T32" s="44">
        <v>0</v>
      </c>
      <c r="U32" s="44">
        <v>0</v>
      </c>
      <c r="V32" s="108">
        <f t="shared" si="16"/>
        <v>2.5</v>
      </c>
      <c r="W32" s="44">
        <v>0.5</v>
      </c>
      <c r="X32" s="44">
        <v>2</v>
      </c>
      <c r="Y32" s="112">
        <v>16.399999999999999</v>
      </c>
      <c r="Z32" s="119">
        <f t="shared" si="17"/>
        <v>70.799999999999983</v>
      </c>
      <c r="AA32" s="128">
        <f>SUM(AB32:AC32)</f>
        <v>54.399999999999991</v>
      </c>
      <c r="AB32" s="137">
        <f>G32+J32+M32+S32+V32</f>
        <v>47.199999999999996</v>
      </c>
      <c r="AC32" s="138">
        <f>P32</f>
        <v>7.1999999999999993</v>
      </c>
      <c r="AD32" s="155">
        <f t="shared" si="5"/>
        <v>642.7980621529008</v>
      </c>
      <c r="AE32" s="148">
        <f t="shared" si="6"/>
        <v>557.72184804442873</v>
      </c>
      <c r="AF32" s="149">
        <f t="shared" si="7"/>
        <v>85.076214108472158</v>
      </c>
      <c r="AG32" s="123">
        <f t="shared" si="8"/>
        <v>836.58277206664286</v>
      </c>
      <c r="AH32" s="160">
        <f>Y32/C32/30*1000000</f>
        <v>193.78470991374215</v>
      </c>
      <c r="AI32" s="165">
        <f t="shared" si="10"/>
        <v>13.235294117647058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2257</v>
      </c>
      <c r="D33" s="99">
        <f t="shared" si="11"/>
        <v>45.4</v>
      </c>
      <c r="E33" s="100">
        <f t="shared" si="12"/>
        <v>41.2</v>
      </c>
      <c r="F33" s="100">
        <f t="shared" si="13"/>
        <v>4.2</v>
      </c>
      <c r="G33" s="108">
        <f t="shared" si="1"/>
        <v>0</v>
      </c>
      <c r="H33" s="44">
        <v>0</v>
      </c>
      <c r="I33" s="44">
        <v>0</v>
      </c>
      <c r="J33" s="108">
        <f t="shared" si="14"/>
        <v>38.200000000000003</v>
      </c>
      <c r="K33" s="44">
        <v>34.6</v>
      </c>
      <c r="L33" s="44">
        <v>3.6</v>
      </c>
      <c r="M33" s="108">
        <f t="shared" si="15"/>
        <v>1.8</v>
      </c>
      <c r="N33" s="44">
        <v>1.6</v>
      </c>
      <c r="O33" s="44">
        <v>0.2</v>
      </c>
      <c r="P33" s="108">
        <f t="shared" si="19"/>
        <v>5.4</v>
      </c>
      <c r="Q33" s="44">
        <v>5</v>
      </c>
      <c r="R33" s="44">
        <v>0.4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16.399999999999999</v>
      </c>
      <c r="Z33" s="119">
        <f t="shared" si="17"/>
        <v>61.8</v>
      </c>
      <c r="AA33" s="128">
        <f>SUM(AB33:AC33)</f>
        <v>45.4</v>
      </c>
      <c r="AB33" s="137">
        <f t="shared" si="3"/>
        <v>40</v>
      </c>
      <c r="AC33" s="138">
        <f t="shared" si="4"/>
        <v>5.4</v>
      </c>
      <c r="AD33" s="155">
        <f t="shared" si="5"/>
        <v>670.50657214591649</v>
      </c>
      <c r="AE33" s="148">
        <f t="shared" si="6"/>
        <v>590.75468911534483</v>
      </c>
      <c r="AF33" s="149">
        <f t="shared" si="7"/>
        <v>79.751883030571562</v>
      </c>
      <c r="AG33" s="123">
        <f t="shared" si="8"/>
        <v>912.71599468320767</v>
      </c>
      <c r="AH33" s="160">
        <f t="shared" si="9"/>
        <v>242.20942253729135</v>
      </c>
      <c r="AI33" s="165">
        <f t="shared" si="10"/>
        <v>11.894273127753305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7718</v>
      </c>
      <c r="D34" s="99">
        <f t="shared" si="11"/>
        <v>126.8</v>
      </c>
      <c r="E34" s="100">
        <f t="shared" si="12"/>
        <v>122.6</v>
      </c>
      <c r="F34" s="100">
        <f t="shared" si="13"/>
        <v>4.1999999999999993</v>
      </c>
      <c r="G34" s="108">
        <f t="shared" si="1"/>
        <v>0</v>
      </c>
      <c r="H34" s="44">
        <v>0</v>
      </c>
      <c r="I34" s="44">
        <v>0</v>
      </c>
      <c r="J34" s="108">
        <f t="shared" si="14"/>
        <v>99.3</v>
      </c>
      <c r="K34" s="44">
        <v>99.2</v>
      </c>
      <c r="L34" s="44">
        <v>0.1</v>
      </c>
      <c r="M34" s="108">
        <f t="shared" si="15"/>
        <v>5.6999999999999993</v>
      </c>
      <c r="N34" s="44">
        <v>5.0999999999999996</v>
      </c>
      <c r="O34" s="44">
        <v>0.6</v>
      </c>
      <c r="P34" s="108">
        <f t="shared" si="19"/>
        <v>18.900000000000002</v>
      </c>
      <c r="Q34" s="44">
        <v>18.3</v>
      </c>
      <c r="R34" s="44">
        <v>0.6</v>
      </c>
      <c r="S34" s="108">
        <f t="shared" si="20"/>
        <v>0.8</v>
      </c>
      <c r="T34" s="44">
        <v>0</v>
      </c>
      <c r="U34" s="44">
        <v>0.8</v>
      </c>
      <c r="V34" s="108">
        <f t="shared" si="16"/>
        <v>2.1</v>
      </c>
      <c r="W34" s="44">
        <v>0</v>
      </c>
      <c r="X34" s="44">
        <v>2.1</v>
      </c>
      <c r="Y34" s="112">
        <v>23.9</v>
      </c>
      <c r="Z34" s="119">
        <f t="shared" si="17"/>
        <v>150.69999999999999</v>
      </c>
      <c r="AA34" s="128">
        <f>SUM(AB34:AC34)</f>
        <v>126.8</v>
      </c>
      <c r="AB34" s="137">
        <f t="shared" si="3"/>
        <v>107.89999999999999</v>
      </c>
      <c r="AC34" s="138">
        <f t="shared" si="4"/>
        <v>18.900000000000002</v>
      </c>
      <c r="AD34" s="155">
        <f t="shared" si="5"/>
        <v>547.63755722553333</v>
      </c>
      <c r="AE34" s="148">
        <f t="shared" si="6"/>
        <v>466.01019262330476</v>
      </c>
      <c r="AF34" s="149">
        <f t="shared" si="7"/>
        <v>81.627364602228553</v>
      </c>
      <c r="AG34" s="123">
        <f t="shared" si="8"/>
        <v>650.85946272782223</v>
      </c>
      <c r="AH34" s="160">
        <f t="shared" si="9"/>
        <v>103.22190550228902</v>
      </c>
      <c r="AI34" s="165">
        <f t="shared" si="10"/>
        <v>14.905362776025239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3824</v>
      </c>
      <c r="D35" s="99">
        <f>G35+J35+M35+P35+S35+V35</f>
        <v>74.8</v>
      </c>
      <c r="E35" s="100">
        <f t="shared" si="12"/>
        <v>62.5</v>
      </c>
      <c r="F35" s="100">
        <f t="shared" si="13"/>
        <v>12.3</v>
      </c>
      <c r="G35" s="108">
        <f>SUM(H35:I35)</f>
        <v>0</v>
      </c>
      <c r="H35" s="44">
        <v>0</v>
      </c>
      <c r="I35" s="44">
        <v>0</v>
      </c>
      <c r="J35" s="108">
        <f t="shared" si="14"/>
        <v>60.8</v>
      </c>
      <c r="K35" s="44">
        <v>51.8</v>
      </c>
      <c r="L35" s="44">
        <v>9</v>
      </c>
      <c r="M35" s="108">
        <f t="shared" si="15"/>
        <v>5.4</v>
      </c>
      <c r="N35" s="44">
        <v>2.1</v>
      </c>
      <c r="O35" s="44">
        <v>3.3</v>
      </c>
      <c r="P35" s="108">
        <f t="shared" si="19"/>
        <v>8.6</v>
      </c>
      <c r="Q35" s="44">
        <v>8.6</v>
      </c>
      <c r="R35" s="44">
        <v>0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25.4</v>
      </c>
      <c r="Z35" s="119">
        <f t="shared" si="17"/>
        <v>100.19999999999999</v>
      </c>
      <c r="AA35" s="128">
        <f t="shared" si="2"/>
        <v>74.8</v>
      </c>
      <c r="AB35" s="137">
        <f>G35+J35+M35+S35+V35</f>
        <v>66.2</v>
      </c>
      <c r="AC35" s="138">
        <f>P35</f>
        <v>8.6</v>
      </c>
      <c r="AD35" s="155">
        <f t="shared" si="5"/>
        <v>652.02231520223143</v>
      </c>
      <c r="AE35" s="148">
        <f t="shared" si="6"/>
        <v>577.05718270571822</v>
      </c>
      <c r="AF35" s="149">
        <f t="shared" si="7"/>
        <v>74.965132496513249</v>
      </c>
      <c r="AG35" s="123">
        <f t="shared" si="8"/>
        <v>873.4309623430961</v>
      </c>
      <c r="AH35" s="160">
        <f t="shared" si="9"/>
        <v>221.4086471408647</v>
      </c>
      <c r="AI35" s="165">
        <f t="shared" si="10"/>
        <v>11.497326203208557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4990</v>
      </c>
      <c r="D36" s="99">
        <f t="shared" si="11"/>
        <v>88.1</v>
      </c>
      <c r="E36" s="100">
        <f t="shared" si="12"/>
        <v>85.4</v>
      </c>
      <c r="F36" s="100">
        <f t="shared" si="13"/>
        <v>2.7</v>
      </c>
      <c r="G36" s="108">
        <f t="shared" si="1"/>
        <v>0</v>
      </c>
      <c r="H36" s="44">
        <v>0</v>
      </c>
      <c r="I36" s="44">
        <v>0</v>
      </c>
      <c r="J36" s="108">
        <f t="shared" si="14"/>
        <v>68.3</v>
      </c>
      <c r="K36" s="44">
        <v>67.7</v>
      </c>
      <c r="L36" s="44">
        <v>0.6</v>
      </c>
      <c r="M36" s="108">
        <f t="shared" si="15"/>
        <v>2.6</v>
      </c>
      <c r="N36" s="54">
        <v>2.6</v>
      </c>
      <c r="O36" s="44">
        <v>0</v>
      </c>
      <c r="P36" s="108">
        <f t="shared" si="19"/>
        <v>12</v>
      </c>
      <c r="Q36" s="44">
        <v>11.9</v>
      </c>
      <c r="R36" s="44">
        <v>0.1</v>
      </c>
      <c r="S36" s="108">
        <f t="shared" si="20"/>
        <v>0</v>
      </c>
      <c r="T36" s="44">
        <v>0</v>
      </c>
      <c r="U36" s="44">
        <v>0</v>
      </c>
      <c r="V36" s="108">
        <f t="shared" si="16"/>
        <v>5.2</v>
      </c>
      <c r="W36" s="44">
        <v>3.2</v>
      </c>
      <c r="X36" s="44">
        <v>2</v>
      </c>
      <c r="Y36" s="112">
        <v>14.5</v>
      </c>
      <c r="Z36" s="119">
        <f t="shared" si="17"/>
        <v>102.6</v>
      </c>
      <c r="AA36" s="128">
        <f t="shared" si="2"/>
        <v>88.1</v>
      </c>
      <c r="AB36" s="137">
        <f t="shared" si="3"/>
        <v>76.099999999999994</v>
      </c>
      <c r="AC36" s="138">
        <f t="shared" si="4"/>
        <v>12</v>
      </c>
      <c r="AD36" s="155">
        <f t="shared" si="5"/>
        <v>588.51035404141624</v>
      </c>
      <c r="AE36" s="148">
        <f t="shared" si="6"/>
        <v>508.35003340013355</v>
      </c>
      <c r="AF36" s="149">
        <f t="shared" si="7"/>
        <v>80.160320641282553</v>
      </c>
      <c r="AG36" s="123">
        <f t="shared" si="8"/>
        <v>685.37074148296585</v>
      </c>
      <c r="AH36" s="160">
        <f t="shared" si="9"/>
        <v>96.860387441549761</v>
      </c>
      <c r="AI36" s="165">
        <f t="shared" si="10"/>
        <v>13.620885357548241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14421</v>
      </c>
      <c r="D37" s="99">
        <f t="shared" si="11"/>
        <v>291.2</v>
      </c>
      <c r="E37" s="100">
        <f t="shared" si="12"/>
        <v>240.6</v>
      </c>
      <c r="F37" s="100">
        <f t="shared" si="13"/>
        <v>50.6</v>
      </c>
      <c r="G37" s="108">
        <f t="shared" si="1"/>
        <v>0</v>
      </c>
      <c r="H37" s="44">
        <v>0</v>
      </c>
      <c r="I37" s="44">
        <v>0</v>
      </c>
      <c r="J37" s="108">
        <f t="shared" si="14"/>
        <v>244.39999999999998</v>
      </c>
      <c r="K37" s="44">
        <v>203.1</v>
      </c>
      <c r="L37" s="44">
        <v>41.3</v>
      </c>
      <c r="M37" s="108">
        <f t="shared" si="15"/>
        <v>16.600000000000001</v>
      </c>
      <c r="N37" s="44">
        <v>8.9</v>
      </c>
      <c r="O37" s="44">
        <v>7.7</v>
      </c>
      <c r="P37" s="108">
        <f t="shared" si="19"/>
        <v>30.200000000000003</v>
      </c>
      <c r="Q37" s="44">
        <v>28.6</v>
      </c>
      <c r="R37" s="44">
        <v>1.6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78.2</v>
      </c>
      <c r="Z37" s="119">
        <f t="shared" si="17"/>
        <v>369.4</v>
      </c>
      <c r="AA37" s="128">
        <f t="shared" si="2"/>
        <v>291.2</v>
      </c>
      <c r="AB37" s="137">
        <f t="shared" si="3"/>
        <v>261</v>
      </c>
      <c r="AC37" s="138">
        <f t="shared" si="4"/>
        <v>30.200000000000003</v>
      </c>
      <c r="AD37" s="155">
        <f t="shared" si="5"/>
        <v>673.09248087280127</v>
      </c>
      <c r="AE37" s="148">
        <f t="shared" si="6"/>
        <v>603.28687330975652</v>
      </c>
      <c r="AF37" s="149">
        <f t="shared" si="7"/>
        <v>69.805607563044632</v>
      </c>
      <c r="AG37" s="123">
        <f t="shared" si="8"/>
        <v>853.84739846982416</v>
      </c>
      <c r="AH37" s="160">
        <f t="shared" si="9"/>
        <v>180.75491759702285</v>
      </c>
      <c r="AI37" s="165">
        <f t="shared" si="10"/>
        <v>10.370879120879122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10389</v>
      </c>
      <c r="D38" s="101">
        <f t="shared" si="11"/>
        <v>183.4</v>
      </c>
      <c r="E38" s="102">
        <f t="shared" si="12"/>
        <v>167.5</v>
      </c>
      <c r="F38" s="102">
        <f t="shared" si="13"/>
        <v>15.9</v>
      </c>
      <c r="G38" s="109">
        <f t="shared" si="1"/>
        <v>0</v>
      </c>
      <c r="H38" s="45">
        <v>0</v>
      </c>
      <c r="I38" s="45">
        <v>0</v>
      </c>
      <c r="J38" s="109">
        <f t="shared" si="14"/>
        <v>141.9</v>
      </c>
      <c r="K38" s="45">
        <v>139.6</v>
      </c>
      <c r="L38" s="45">
        <v>2.2999999999999998</v>
      </c>
      <c r="M38" s="109">
        <f t="shared" si="15"/>
        <v>6.4</v>
      </c>
      <c r="N38" s="45">
        <v>5.5</v>
      </c>
      <c r="O38" s="45">
        <v>0.9</v>
      </c>
      <c r="P38" s="109">
        <f t="shared" si="19"/>
        <v>23.7</v>
      </c>
      <c r="Q38" s="45">
        <v>22.4</v>
      </c>
      <c r="R38" s="45">
        <v>1.3</v>
      </c>
      <c r="S38" s="109">
        <f>SUM(T38:U38)</f>
        <v>0</v>
      </c>
      <c r="T38" s="45">
        <v>0</v>
      </c>
      <c r="U38" s="45">
        <v>0</v>
      </c>
      <c r="V38" s="109">
        <f t="shared" si="16"/>
        <v>11.4</v>
      </c>
      <c r="W38" s="45">
        <v>0</v>
      </c>
      <c r="X38" s="45">
        <v>11.4</v>
      </c>
      <c r="Y38" s="113">
        <v>42.1</v>
      </c>
      <c r="Z38" s="120">
        <f>D38+Y38</f>
        <v>225.5</v>
      </c>
      <c r="AA38" s="131">
        <f t="shared" si="2"/>
        <v>183.4</v>
      </c>
      <c r="AB38" s="140">
        <f t="shared" si="3"/>
        <v>159.70000000000002</v>
      </c>
      <c r="AC38" s="141">
        <f t="shared" si="4"/>
        <v>23.7</v>
      </c>
      <c r="AD38" s="157">
        <f t="shared" si="5"/>
        <v>588.4429043539642</v>
      </c>
      <c r="AE38" s="150">
        <f t="shared" si="6"/>
        <v>512.40093688837555</v>
      </c>
      <c r="AF38" s="151">
        <f t="shared" si="7"/>
        <v>76.041967465588598</v>
      </c>
      <c r="AG38" s="124">
        <f t="shared" si="8"/>
        <v>723.52167356498853</v>
      </c>
      <c r="AH38" s="162">
        <f t="shared" si="9"/>
        <v>135.07876921102451</v>
      </c>
      <c r="AI38" s="335">
        <f t="shared" si="10"/>
        <v>12.92257360959651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&amp;C&amp;14令和７年９月分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topLeftCell="N1" zoomScaleNormal="100" zoomScaleSheetLayoutView="75" workbookViewId="0">
      <selection activeCell="AD5" sqref="AD5:AH5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102</v>
      </c>
      <c r="B1" s="398"/>
      <c r="C1" s="403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91" t="s">
        <v>56</v>
      </c>
      <c r="AE1" s="355"/>
      <c r="AF1" s="392"/>
      <c r="AG1" s="409" t="s">
        <v>57</v>
      </c>
      <c r="AH1" s="412" t="s">
        <v>58</v>
      </c>
      <c r="AI1" s="352" t="s">
        <v>45</v>
      </c>
    </row>
    <row r="2" spans="1:35" ht="20.100000000000001" customHeight="1" x14ac:dyDescent="0.15">
      <c r="A2" s="399"/>
      <c r="B2" s="400"/>
      <c r="C2" s="404"/>
      <c r="D2" s="417" t="s">
        <v>38</v>
      </c>
      <c r="E2" s="418"/>
      <c r="F2" s="41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406" t="s">
        <v>36</v>
      </c>
      <c r="Z2" s="395" t="s">
        <v>37</v>
      </c>
      <c r="AA2" s="371"/>
      <c r="AB2" s="372"/>
      <c r="AC2" s="373"/>
      <c r="AD2" s="393"/>
      <c r="AE2" s="356"/>
      <c r="AF2" s="394"/>
      <c r="AG2" s="410"/>
      <c r="AH2" s="413"/>
      <c r="AI2" s="353"/>
    </row>
    <row r="3" spans="1:35" ht="20.100000000000001" customHeight="1" x14ac:dyDescent="0.15">
      <c r="A3" s="399"/>
      <c r="B3" s="400"/>
      <c r="C3" s="404"/>
      <c r="D3" s="419"/>
      <c r="E3" s="420"/>
      <c r="F3" s="420"/>
      <c r="G3" s="385" t="s">
        <v>41</v>
      </c>
      <c r="H3" s="386"/>
      <c r="I3" s="387"/>
      <c r="J3" s="385" t="s">
        <v>42</v>
      </c>
      <c r="K3" s="386"/>
      <c r="L3" s="387"/>
      <c r="M3" s="385" t="s">
        <v>43</v>
      </c>
      <c r="N3" s="386"/>
      <c r="O3" s="387"/>
      <c r="P3" s="385" t="s">
        <v>44</v>
      </c>
      <c r="Q3" s="386"/>
      <c r="R3" s="387"/>
      <c r="S3" s="385" t="s">
        <v>40</v>
      </c>
      <c r="T3" s="386"/>
      <c r="U3" s="387"/>
      <c r="V3" s="385" t="s">
        <v>39</v>
      </c>
      <c r="W3" s="386"/>
      <c r="X3" s="387"/>
      <c r="Y3" s="407"/>
      <c r="Z3" s="395"/>
      <c r="AA3" s="371"/>
      <c r="AB3" s="372"/>
      <c r="AC3" s="373"/>
      <c r="AD3" s="393"/>
      <c r="AE3" s="356"/>
      <c r="AF3" s="394"/>
      <c r="AG3" s="410"/>
      <c r="AH3" s="413"/>
      <c r="AI3" s="353"/>
    </row>
    <row r="4" spans="1:35" ht="20.100000000000001" customHeight="1" thickBot="1" x14ac:dyDescent="0.2">
      <c r="A4" s="401"/>
      <c r="B4" s="402"/>
      <c r="C4" s="405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8"/>
      <c r="Z4" s="396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11"/>
      <c r="AH4" s="414"/>
      <c r="AI4" s="354"/>
    </row>
    <row r="5" spans="1:35" s="27" customFormat="1" ht="22.5" customHeight="1" thickBot="1" x14ac:dyDescent="0.2">
      <c r="A5" s="415" t="s">
        <v>55</v>
      </c>
      <c r="B5" s="416"/>
      <c r="C5" s="166">
        <f t="shared" ref="C5:AC5" si="0">C16+C25+C35+C42</f>
        <v>1139852</v>
      </c>
      <c r="D5" s="95">
        <f t="shared" si="0"/>
        <v>21025.119999999999</v>
      </c>
      <c r="E5" s="31">
        <f t="shared" si="0"/>
        <v>19414.120000000003</v>
      </c>
      <c r="F5" s="31">
        <f t="shared" si="0"/>
        <v>1610.9999999999998</v>
      </c>
      <c r="G5" s="237">
        <f t="shared" si="0"/>
        <v>395.9</v>
      </c>
      <c r="H5" s="31">
        <f t="shared" si="0"/>
        <v>395.9</v>
      </c>
      <c r="I5" s="31">
        <f t="shared" si="0"/>
        <v>0</v>
      </c>
      <c r="J5" s="237">
        <f t="shared" si="0"/>
        <v>16747.2</v>
      </c>
      <c r="K5" s="31">
        <f t="shared" si="0"/>
        <v>15730</v>
      </c>
      <c r="L5" s="31">
        <f t="shared" si="0"/>
        <v>1017.2</v>
      </c>
      <c r="M5" s="237">
        <f t="shared" si="0"/>
        <v>811.22</v>
      </c>
      <c r="N5" s="31">
        <f t="shared" si="0"/>
        <v>608.22</v>
      </c>
      <c r="O5" s="31">
        <f t="shared" si="0"/>
        <v>203</v>
      </c>
      <c r="P5" s="237">
        <f t="shared" si="0"/>
        <v>2562</v>
      </c>
      <c r="Q5" s="31">
        <f t="shared" si="0"/>
        <v>2489.2999999999997</v>
      </c>
      <c r="R5" s="31">
        <f t="shared" si="0"/>
        <v>72.7</v>
      </c>
      <c r="S5" s="237">
        <f t="shared" si="0"/>
        <v>2.1</v>
      </c>
      <c r="T5" s="31">
        <f t="shared" si="0"/>
        <v>1.2000000000000002</v>
      </c>
      <c r="U5" s="31">
        <f t="shared" si="0"/>
        <v>0.9</v>
      </c>
      <c r="V5" s="237">
        <f t="shared" si="0"/>
        <v>506.7</v>
      </c>
      <c r="W5" s="31">
        <f t="shared" si="0"/>
        <v>189.5</v>
      </c>
      <c r="X5" s="31">
        <f t="shared" si="0"/>
        <v>317.2</v>
      </c>
      <c r="Y5" s="110">
        <f t="shared" si="0"/>
        <v>9664.2000000000007</v>
      </c>
      <c r="Z5" s="184">
        <f t="shared" si="0"/>
        <v>30689.32</v>
      </c>
      <c r="AA5" s="126">
        <f t="shared" si="0"/>
        <v>21025.119999999999</v>
      </c>
      <c r="AB5" s="209">
        <f t="shared" si="0"/>
        <v>18463.12</v>
      </c>
      <c r="AC5" s="210">
        <f t="shared" si="0"/>
        <v>2562</v>
      </c>
      <c r="AD5" s="153">
        <f t="shared" ref="AD5:AD42" si="1">AA5/C5/30*1000000</f>
        <v>614.84941319867255</v>
      </c>
      <c r="AE5" s="224">
        <f t="shared" ref="AE5:AE42" si="2">AB5/C5/30*1000000</f>
        <v>539.9274057801656</v>
      </c>
      <c r="AF5" s="225">
        <f t="shared" ref="AF5:AF42" si="3">AC5/C5/30*1000000</f>
        <v>74.922007418506965</v>
      </c>
      <c r="AG5" s="242">
        <f t="shared" ref="AG5:AG42" si="4">Z5/C5/30*1000000</f>
        <v>897.4650510183194</v>
      </c>
      <c r="AH5" s="158">
        <f t="shared" ref="AH5:AH42" si="5">Y5/C5/30*1000000</f>
        <v>282.61563781964679</v>
      </c>
      <c r="AI5" s="253">
        <f>AC5*100/AA5</f>
        <v>12.18542391196816</v>
      </c>
    </row>
    <row r="6" spans="1:35" s="6" customFormat="1" ht="20.100000000000001" customHeight="1" thickTop="1" x14ac:dyDescent="0.15">
      <c r="A6" s="388" t="s">
        <v>47</v>
      </c>
      <c r="B6" s="11" t="s">
        <v>79</v>
      </c>
      <c r="C6" s="167">
        <f>基本データ!C33</f>
        <v>2257</v>
      </c>
      <c r="D6" s="172">
        <f>基本データ!D33</f>
        <v>45.4</v>
      </c>
      <c r="E6" s="13">
        <f>基本データ!E33</f>
        <v>41.2</v>
      </c>
      <c r="F6" s="13">
        <f>基本データ!F33</f>
        <v>4.2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38.200000000000003</v>
      </c>
      <c r="K6" s="13">
        <f>基本データ!K33</f>
        <v>34.6</v>
      </c>
      <c r="L6" s="13">
        <f>基本データ!L33</f>
        <v>3.6</v>
      </c>
      <c r="M6" s="238">
        <f>基本データ!M33</f>
        <v>1.8</v>
      </c>
      <c r="N6" s="13">
        <f>基本データ!N33</f>
        <v>1.6</v>
      </c>
      <c r="O6" s="13">
        <f>基本データ!O33</f>
        <v>0.2</v>
      </c>
      <c r="P6" s="238">
        <f>基本データ!P33</f>
        <v>5.4</v>
      </c>
      <c r="Q6" s="13">
        <f>基本データ!Q33</f>
        <v>5</v>
      </c>
      <c r="R6" s="13">
        <f>基本データ!R33</f>
        <v>0.4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16.399999999999999</v>
      </c>
      <c r="Z6" s="185">
        <f>基本データ!Z33</f>
        <v>61.8</v>
      </c>
      <c r="AA6" s="195">
        <f>基本データ!AA33</f>
        <v>45.4</v>
      </c>
      <c r="AB6" s="211">
        <f>基本データ!AB33</f>
        <v>40</v>
      </c>
      <c r="AC6" s="212">
        <f>基本データ!AC33</f>
        <v>5.4</v>
      </c>
      <c r="AD6" s="201">
        <f t="shared" si="1"/>
        <v>670.50657214591649</v>
      </c>
      <c r="AE6" s="226">
        <f t="shared" si="2"/>
        <v>590.75468911534483</v>
      </c>
      <c r="AF6" s="227">
        <f t="shared" si="3"/>
        <v>79.751883030571562</v>
      </c>
      <c r="AG6" s="243">
        <f t="shared" si="4"/>
        <v>912.71599468320767</v>
      </c>
      <c r="AH6" s="248">
        <f t="shared" si="5"/>
        <v>242.20942253729135</v>
      </c>
      <c r="AI6" s="254">
        <f>AC6*100/AA6</f>
        <v>11.894273127753305</v>
      </c>
    </row>
    <row r="7" spans="1:35" s="6" customFormat="1" ht="20.100000000000001" customHeight="1" x14ac:dyDescent="0.15">
      <c r="A7" s="389"/>
      <c r="B7" s="16" t="s">
        <v>24</v>
      </c>
      <c r="C7" s="168">
        <f>基本データ!C32</f>
        <v>2821</v>
      </c>
      <c r="D7" s="173">
        <f>基本データ!D32</f>
        <v>54.399999999999991</v>
      </c>
      <c r="E7" s="7">
        <f>基本データ!E32</f>
        <v>51.7</v>
      </c>
      <c r="F7" s="7">
        <f>基本データ!F32</f>
        <v>2.7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42.3</v>
      </c>
      <c r="K7" s="7">
        <f>基本データ!K32</f>
        <v>42</v>
      </c>
      <c r="L7" s="7">
        <f>基本データ!L32</f>
        <v>0.3</v>
      </c>
      <c r="M7" s="215">
        <f>基本データ!M32</f>
        <v>2.4</v>
      </c>
      <c r="N7" s="7">
        <f>基本データ!N32</f>
        <v>2.1</v>
      </c>
      <c r="O7" s="7">
        <f>基本データ!O32</f>
        <v>0.3</v>
      </c>
      <c r="P7" s="215">
        <f>基本データ!P32</f>
        <v>7.1999999999999993</v>
      </c>
      <c r="Q7" s="7">
        <f>基本データ!Q32</f>
        <v>7.1</v>
      </c>
      <c r="R7" s="7">
        <f>基本データ!R32</f>
        <v>0.1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2.5</v>
      </c>
      <c r="W7" s="7">
        <f>基本データ!W32</f>
        <v>0.5</v>
      </c>
      <c r="X7" s="7">
        <f>基本データ!X32</f>
        <v>2</v>
      </c>
      <c r="Y7" s="191">
        <f>基本データ!Y32</f>
        <v>16.399999999999999</v>
      </c>
      <c r="Z7" s="186">
        <f>基本データ!Z32</f>
        <v>70.799999999999983</v>
      </c>
      <c r="AA7" s="196">
        <f>基本データ!AA32</f>
        <v>54.399999999999991</v>
      </c>
      <c r="AB7" s="213">
        <f>基本データ!AB32</f>
        <v>47.199999999999996</v>
      </c>
      <c r="AC7" s="214">
        <f>基本データ!AC32</f>
        <v>7.1999999999999993</v>
      </c>
      <c r="AD7" s="202">
        <f t="shared" si="1"/>
        <v>642.7980621529008</v>
      </c>
      <c r="AE7" s="228">
        <f t="shared" si="2"/>
        <v>557.72184804442873</v>
      </c>
      <c r="AF7" s="229">
        <f t="shared" si="3"/>
        <v>85.076214108472158</v>
      </c>
      <c r="AG7" s="244">
        <f t="shared" si="4"/>
        <v>836.58277206664286</v>
      </c>
      <c r="AH7" s="249">
        <f t="shared" si="5"/>
        <v>193.78470991374215</v>
      </c>
      <c r="AI7" s="255">
        <f>基本データ!AI32</f>
        <v>13.235294117647058</v>
      </c>
    </row>
    <row r="8" spans="1:35" s="6" customFormat="1" ht="20.100000000000001" customHeight="1" x14ac:dyDescent="0.15">
      <c r="A8" s="389"/>
      <c r="B8" s="16" t="s">
        <v>26</v>
      </c>
      <c r="C8" s="168">
        <f>基本データ!C35</f>
        <v>3824</v>
      </c>
      <c r="D8" s="173">
        <f>基本データ!D35</f>
        <v>74.8</v>
      </c>
      <c r="E8" s="7">
        <f>基本データ!E35</f>
        <v>62.5</v>
      </c>
      <c r="F8" s="7">
        <f>基本データ!F35</f>
        <v>12.3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60.8</v>
      </c>
      <c r="K8" s="7">
        <f>基本データ!K35</f>
        <v>51.8</v>
      </c>
      <c r="L8" s="7">
        <f>基本データ!L35</f>
        <v>9</v>
      </c>
      <c r="M8" s="215">
        <f>基本データ!M35</f>
        <v>5.4</v>
      </c>
      <c r="N8" s="7">
        <f>基本データ!N35</f>
        <v>2.1</v>
      </c>
      <c r="O8" s="7">
        <f>基本データ!O35</f>
        <v>3.3</v>
      </c>
      <c r="P8" s="215">
        <f>基本データ!P35</f>
        <v>8.6</v>
      </c>
      <c r="Q8" s="7">
        <f>基本データ!Q35</f>
        <v>8.6</v>
      </c>
      <c r="R8" s="7">
        <f>基本データ!R35</f>
        <v>0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25.4</v>
      </c>
      <c r="Z8" s="186">
        <f>基本データ!Z35</f>
        <v>100.19999999999999</v>
      </c>
      <c r="AA8" s="197">
        <f>基本データ!AA35</f>
        <v>74.8</v>
      </c>
      <c r="AB8" s="215">
        <f>基本データ!AB35</f>
        <v>66.2</v>
      </c>
      <c r="AC8" s="216">
        <f>基本データ!AC35</f>
        <v>8.6</v>
      </c>
      <c r="AD8" s="203">
        <f t="shared" si="1"/>
        <v>652.02231520223143</v>
      </c>
      <c r="AE8" s="228">
        <f t="shared" si="2"/>
        <v>577.05718270571822</v>
      </c>
      <c r="AF8" s="229">
        <f t="shared" si="3"/>
        <v>74.965132496513249</v>
      </c>
      <c r="AG8" s="244">
        <f t="shared" si="4"/>
        <v>873.4309623430961</v>
      </c>
      <c r="AH8" s="249">
        <f t="shared" si="5"/>
        <v>221.4086471408647</v>
      </c>
      <c r="AI8" s="255">
        <f>基本データ!AI35</f>
        <v>11.497326203208557</v>
      </c>
    </row>
    <row r="9" spans="1:35" s="6" customFormat="1" ht="20.100000000000001" customHeight="1" x14ac:dyDescent="0.15">
      <c r="A9" s="389"/>
      <c r="B9" s="16" t="s">
        <v>20</v>
      </c>
      <c r="C9" s="168">
        <f>基本データ!C28</f>
        <v>4584</v>
      </c>
      <c r="D9" s="173">
        <f>基本データ!D28</f>
        <v>86.6</v>
      </c>
      <c r="E9" s="7">
        <f>基本データ!E28</f>
        <v>82.3</v>
      </c>
      <c r="F9" s="7">
        <f>基本データ!F28</f>
        <v>4.3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71.599999999999994</v>
      </c>
      <c r="K9" s="7">
        <f>基本データ!K28</f>
        <v>68.5</v>
      </c>
      <c r="L9" s="7">
        <f>基本データ!L28</f>
        <v>3.1</v>
      </c>
      <c r="M9" s="215">
        <f>基本データ!M28</f>
        <v>8.6999999999999993</v>
      </c>
      <c r="N9" s="7">
        <f>基本データ!N28</f>
        <v>7.7</v>
      </c>
      <c r="O9" s="7">
        <f>基本データ!O28</f>
        <v>1</v>
      </c>
      <c r="P9" s="215">
        <f>基本データ!P28</f>
        <v>6.3</v>
      </c>
      <c r="Q9" s="7">
        <f>基本データ!Q28</f>
        <v>6.1</v>
      </c>
      <c r="R9" s="7">
        <f>基本データ!R28</f>
        <v>0.2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86.6</v>
      </c>
      <c r="AA9" s="196">
        <f>基本データ!AA28</f>
        <v>86.6</v>
      </c>
      <c r="AB9" s="213">
        <f>基本データ!AB28</f>
        <v>80.3</v>
      </c>
      <c r="AC9" s="214">
        <f>基本データ!AC28</f>
        <v>6.3</v>
      </c>
      <c r="AD9" s="202">
        <f t="shared" si="1"/>
        <v>629.72658522396728</v>
      </c>
      <c r="AE9" s="228">
        <f t="shared" si="2"/>
        <v>583.91506689936</v>
      </c>
      <c r="AF9" s="229">
        <f t="shared" si="3"/>
        <v>45.811518324607327</v>
      </c>
      <c r="AG9" s="244">
        <f t="shared" si="4"/>
        <v>629.72658522396728</v>
      </c>
      <c r="AH9" s="249">
        <f t="shared" si="5"/>
        <v>0</v>
      </c>
      <c r="AI9" s="255">
        <f>基本データ!AI28</f>
        <v>7.2748267898383379</v>
      </c>
    </row>
    <row r="10" spans="1:35" s="6" customFormat="1" ht="20.100000000000001" customHeight="1" x14ac:dyDescent="0.15">
      <c r="A10" s="389"/>
      <c r="B10" s="12" t="s">
        <v>80</v>
      </c>
      <c r="C10" s="168">
        <f>基本データ!C25</f>
        <v>4518</v>
      </c>
      <c r="D10" s="173">
        <f>基本データ!D25</f>
        <v>81.8</v>
      </c>
      <c r="E10" s="7">
        <f>基本データ!E25</f>
        <v>78.900000000000006</v>
      </c>
      <c r="F10" s="7">
        <f>基本データ!F25</f>
        <v>2.8999999999999995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62.199999999999996</v>
      </c>
      <c r="K10" s="7">
        <f>基本データ!K25</f>
        <v>60.3</v>
      </c>
      <c r="L10" s="7">
        <f>基本データ!L25</f>
        <v>1.9</v>
      </c>
      <c r="M10" s="215">
        <f>基本データ!M25</f>
        <v>5.1000000000000005</v>
      </c>
      <c r="N10" s="7">
        <f>基本データ!N25</f>
        <v>4.4000000000000004</v>
      </c>
      <c r="O10" s="7">
        <f>基本データ!O25</f>
        <v>0.7</v>
      </c>
      <c r="P10" s="215">
        <f>基本データ!P25</f>
        <v>12.7</v>
      </c>
      <c r="Q10" s="7">
        <f>基本データ!Q25</f>
        <v>12.7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1.8</v>
      </c>
      <c r="W10" s="7">
        <f>基本データ!W25</f>
        <v>1.5</v>
      </c>
      <c r="X10" s="7">
        <f>基本データ!X25</f>
        <v>0.3</v>
      </c>
      <c r="Y10" s="191">
        <f>基本データ!Y25</f>
        <v>43.8</v>
      </c>
      <c r="Z10" s="186">
        <f>基本データ!Z25</f>
        <v>125.6</v>
      </c>
      <c r="AA10" s="196">
        <f>基本データ!AA25</f>
        <v>81.8</v>
      </c>
      <c r="AB10" s="213">
        <f>基本データ!AB25</f>
        <v>69.099999999999994</v>
      </c>
      <c r="AC10" s="214">
        <f>基本データ!AC25</f>
        <v>12.7</v>
      </c>
      <c r="AD10" s="202">
        <f t="shared" si="1"/>
        <v>603.51187841227681</v>
      </c>
      <c r="AE10" s="228">
        <f t="shared" si="2"/>
        <v>509.81260144606756</v>
      </c>
      <c r="AF10" s="229">
        <f t="shared" si="3"/>
        <v>93.69927696620924</v>
      </c>
      <c r="AG10" s="244">
        <f t="shared" si="4"/>
        <v>926.66371550833708</v>
      </c>
      <c r="AH10" s="249">
        <f t="shared" si="5"/>
        <v>323.15183709606015</v>
      </c>
      <c r="AI10" s="255">
        <f>AC10*100/AA10</f>
        <v>15.525672371638143</v>
      </c>
    </row>
    <row r="11" spans="1:35" s="6" customFormat="1" ht="20.100000000000001" customHeight="1" x14ac:dyDescent="0.15">
      <c r="A11" s="389"/>
      <c r="B11" s="12" t="s">
        <v>81</v>
      </c>
      <c r="C11" s="168">
        <f>基本データ!C36</f>
        <v>4990</v>
      </c>
      <c r="D11" s="173">
        <f>基本データ!D36</f>
        <v>88.1</v>
      </c>
      <c r="E11" s="7">
        <f>基本データ!E36</f>
        <v>85.4</v>
      </c>
      <c r="F11" s="7">
        <f>基本データ!F36</f>
        <v>2.7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68.3</v>
      </c>
      <c r="K11" s="7">
        <f>基本データ!K36</f>
        <v>67.7</v>
      </c>
      <c r="L11" s="7">
        <f>基本データ!L36</f>
        <v>0.6</v>
      </c>
      <c r="M11" s="215">
        <f>基本データ!M36</f>
        <v>2.6</v>
      </c>
      <c r="N11" s="7">
        <f>基本データ!N36</f>
        <v>2.6</v>
      </c>
      <c r="O11" s="7">
        <f>基本データ!O36</f>
        <v>0</v>
      </c>
      <c r="P11" s="215">
        <f>基本データ!P36</f>
        <v>12</v>
      </c>
      <c r="Q11" s="7">
        <f>基本データ!Q36</f>
        <v>11.9</v>
      </c>
      <c r="R11" s="7">
        <f>基本データ!R36</f>
        <v>0.1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5.2</v>
      </c>
      <c r="W11" s="7">
        <f>基本データ!W36</f>
        <v>3.2</v>
      </c>
      <c r="X11" s="7">
        <f>基本データ!X36</f>
        <v>2</v>
      </c>
      <c r="Y11" s="191">
        <f>基本データ!Y36</f>
        <v>14.5</v>
      </c>
      <c r="Z11" s="186">
        <f>基本データ!Z36</f>
        <v>102.6</v>
      </c>
      <c r="AA11" s="196">
        <f>基本データ!AA36</f>
        <v>88.1</v>
      </c>
      <c r="AB11" s="213">
        <f>基本データ!AB36</f>
        <v>76.099999999999994</v>
      </c>
      <c r="AC11" s="214">
        <f>基本データ!AC36</f>
        <v>12</v>
      </c>
      <c r="AD11" s="202">
        <f t="shared" si="1"/>
        <v>588.51035404141624</v>
      </c>
      <c r="AE11" s="228">
        <f t="shared" si="2"/>
        <v>508.35003340013355</v>
      </c>
      <c r="AF11" s="229">
        <f t="shared" si="3"/>
        <v>80.160320641282553</v>
      </c>
      <c r="AG11" s="244">
        <f t="shared" si="4"/>
        <v>685.37074148296585</v>
      </c>
      <c r="AH11" s="249">
        <f t="shared" si="5"/>
        <v>96.860387441549761</v>
      </c>
      <c r="AI11" s="255">
        <f>AC11*100/AA11</f>
        <v>13.620885357548241</v>
      </c>
    </row>
    <row r="12" spans="1:35" s="6" customFormat="1" ht="20.100000000000001" customHeight="1" x14ac:dyDescent="0.15">
      <c r="A12" s="389"/>
      <c r="B12" s="12" t="s">
        <v>13</v>
      </c>
      <c r="C12" s="168">
        <f>基本データ!C21</f>
        <v>5155</v>
      </c>
      <c r="D12" s="173">
        <f>基本データ!D21</f>
        <v>101.5</v>
      </c>
      <c r="E12" s="7">
        <f>基本データ!E21</f>
        <v>92.5</v>
      </c>
      <c r="F12" s="7">
        <f>基本データ!F21</f>
        <v>9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58.9</v>
      </c>
      <c r="K12" s="7">
        <f>基本データ!K21</f>
        <v>54.4</v>
      </c>
      <c r="L12" s="7">
        <f>基本データ!L21</f>
        <v>4.5</v>
      </c>
      <c r="M12" s="215">
        <f>基本データ!M21</f>
        <v>11.1</v>
      </c>
      <c r="N12" s="7">
        <f>基本データ!N21</f>
        <v>6.6</v>
      </c>
      <c r="O12" s="7">
        <f>基本データ!O21</f>
        <v>4.5</v>
      </c>
      <c r="P12" s="215">
        <f>基本データ!P21</f>
        <v>31.5</v>
      </c>
      <c r="Q12" s="7">
        <f>基本データ!Q21</f>
        <v>31.5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33.700000000000003</v>
      </c>
      <c r="Z12" s="186">
        <f>基本データ!Z21</f>
        <v>135.19999999999999</v>
      </c>
      <c r="AA12" s="196">
        <f>基本データ!AA21</f>
        <v>101.5</v>
      </c>
      <c r="AB12" s="213">
        <f>基本データ!AB21</f>
        <v>70</v>
      </c>
      <c r="AC12" s="214">
        <f>基本データ!AC21</f>
        <v>31.5</v>
      </c>
      <c r="AD12" s="202">
        <f t="shared" si="1"/>
        <v>656.3207242159715</v>
      </c>
      <c r="AE12" s="228">
        <f t="shared" si="2"/>
        <v>452.63498221791144</v>
      </c>
      <c r="AF12" s="229">
        <f t="shared" si="3"/>
        <v>203.68574199806014</v>
      </c>
      <c r="AG12" s="244">
        <f t="shared" si="4"/>
        <v>874.23213708373748</v>
      </c>
      <c r="AH12" s="249">
        <f t="shared" si="5"/>
        <v>217.91141286776593</v>
      </c>
      <c r="AI12" s="255">
        <f>基本データ!AI21</f>
        <v>31.03448275862069</v>
      </c>
    </row>
    <row r="13" spans="1:35" s="6" customFormat="1" ht="20.100000000000001" customHeight="1" x14ac:dyDescent="0.15">
      <c r="A13" s="389"/>
      <c r="B13" s="23" t="s">
        <v>82</v>
      </c>
      <c r="C13" s="168">
        <f>基本データ!C27</f>
        <v>6573</v>
      </c>
      <c r="D13" s="173">
        <f>基本データ!D27</f>
        <v>115.99999999999999</v>
      </c>
      <c r="E13" s="7">
        <f>基本データ!E27</f>
        <v>107.69999999999999</v>
      </c>
      <c r="F13" s="7">
        <f>基本データ!F27</f>
        <v>8.3000000000000007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95.399999999999991</v>
      </c>
      <c r="K13" s="7">
        <f>基本データ!K27</f>
        <v>90.1</v>
      </c>
      <c r="L13" s="7">
        <f>基本データ!L27</f>
        <v>5.3</v>
      </c>
      <c r="M13" s="215">
        <f>基本データ!M27</f>
        <v>5.3</v>
      </c>
      <c r="N13" s="7">
        <f>基本データ!N27</f>
        <v>4.8</v>
      </c>
      <c r="O13" s="7">
        <f>基本データ!O27</f>
        <v>0.5</v>
      </c>
      <c r="P13" s="215">
        <f>基本データ!P27</f>
        <v>12.8</v>
      </c>
      <c r="Q13" s="7">
        <f>基本データ!Q27</f>
        <v>12.8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2.5</v>
      </c>
      <c r="W13" s="7">
        <f>基本データ!W27</f>
        <v>0</v>
      </c>
      <c r="X13" s="7">
        <f>基本データ!X27</f>
        <v>2.5</v>
      </c>
      <c r="Y13" s="191">
        <f>基本データ!Y27</f>
        <v>43.9</v>
      </c>
      <c r="Z13" s="186">
        <f>基本データ!Z27</f>
        <v>159.89999999999998</v>
      </c>
      <c r="AA13" s="196">
        <f>基本データ!AA27</f>
        <v>115.99999999999999</v>
      </c>
      <c r="AB13" s="213">
        <f>基本データ!AB27</f>
        <v>103.19999999999999</v>
      </c>
      <c r="AC13" s="214">
        <f>基本データ!AC27</f>
        <v>12.8</v>
      </c>
      <c r="AD13" s="202">
        <f t="shared" si="1"/>
        <v>588.26512500633908</v>
      </c>
      <c r="AE13" s="228">
        <f t="shared" si="2"/>
        <v>523.35311121253608</v>
      </c>
      <c r="AF13" s="229">
        <f t="shared" si="3"/>
        <v>64.912013793802942</v>
      </c>
      <c r="AG13" s="244">
        <f t="shared" si="4"/>
        <v>810.89304731477239</v>
      </c>
      <c r="AH13" s="249">
        <f t="shared" si="5"/>
        <v>222.62792230843348</v>
      </c>
      <c r="AI13" s="255">
        <f>AC13*100/AA13</f>
        <v>11.03448275862069</v>
      </c>
    </row>
    <row r="14" spans="1:35" s="6" customFormat="1" ht="20.100000000000001" customHeight="1" x14ac:dyDescent="0.15">
      <c r="A14" s="389"/>
      <c r="B14" s="23" t="str">
        <f>基本データ!B34</f>
        <v>軽米町</v>
      </c>
      <c r="C14" s="169">
        <f>基本データ!C34</f>
        <v>7718</v>
      </c>
      <c r="D14" s="174">
        <f>基本データ!D34</f>
        <v>126.8</v>
      </c>
      <c r="E14" s="40">
        <f>基本データ!E34</f>
        <v>122.6</v>
      </c>
      <c r="F14" s="40">
        <f>基本データ!F34</f>
        <v>4.1999999999999993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99.3</v>
      </c>
      <c r="K14" s="40">
        <f>基本データ!K34</f>
        <v>99.2</v>
      </c>
      <c r="L14" s="40">
        <f>基本データ!L34</f>
        <v>0.1</v>
      </c>
      <c r="M14" s="239">
        <f>基本データ!M34</f>
        <v>5.6999999999999993</v>
      </c>
      <c r="N14" s="40">
        <f>基本データ!N34</f>
        <v>5.0999999999999996</v>
      </c>
      <c r="O14" s="40">
        <f>基本データ!O34</f>
        <v>0.6</v>
      </c>
      <c r="P14" s="239">
        <f>基本データ!P34</f>
        <v>18.900000000000002</v>
      </c>
      <c r="Q14" s="40">
        <f>基本データ!Q34</f>
        <v>18.3</v>
      </c>
      <c r="R14" s="40">
        <f>基本データ!R34</f>
        <v>0.6</v>
      </c>
      <c r="S14" s="239">
        <f>基本データ!S34</f>
        <v>0.8</v>
      </c>
      <c r="T14" s="40">
        <f>基本データ!T34</f>
        <v>0</v>
      </c>
      <c r="U14" s="40">
        <f>基本データ!U34</f>
        <v>0.8</v>
      </c>
      <c r="V14" s="239">
        <f>基本データ!V34</f>
        <v>2.1</v>
      </c>
      <c r="W14" s="40">
        <f>基本データ!W34</f>
        <v>0</v>
      </c>
      <c r="X14" s="40">
        <f>基本データ!X34</f>
        <v>2.1</v>
      </c>
      <c r="Y14" s="192">
        <f>基本データ!Y34</f>
        <v>23.9</v>
      </c>
      <c r="Z14" s="187">
        <f>基本データ!Z34</f>
        <v>150.69999999999999</v>
      </c>
      <c r="AA14" s="198">
        <f>基本データ!AA34</f>
        <v>126.8</v>
      </c>
      <c r="AB14" s="217">
        <f>基本データ!AB34</f>
        <v>107.89999999999999</v>
      </c>
      <c r="AC14" s="218">
        <f>基本データ!AC34</f>
        <v>18.900000000000002</v>
      </c>
      <c r="AD14" s="204">
        <f t="shared" si="1"/>
        <v>547.63755722553333</v>
      </c>
      <c r="AE14" s="230">
        <f t="shared" si="2"/>
        <v>466.01019262330476</v>
      </c>
      <c r="AF14" s="231">
        <f t="shared" si="3"/>
        <v>81.627364602228553</v>
      </c>
      <c r="AG14" s="245">
        <f t="shared" si="4"/>
        <v>650.85946272782223</v>
      </c>
      <c r="AH14" s="250">
        <f t="shared" si="5"/>
        <v>103.22190550228902</v>
      </c>
      <c r="AI14" s="256">
        <f>基本データ!AI34</f>
        <v>14.905362776025239</v>
      </c>
    </row>
    <row r="15" spans="1:35" s="6" customFormat="1" ht="20.100000000000001" customHeight="1" thickBot="1" x14ac:dyDescent="0.2">
      <c r="A15" s="390"/>
      <c r="B15" s="43" t="s">
        <v>23</v>
      </c>
      <c r="C15" s="168">
        <f>基本データ!C31</f>
        <v>7669</v>
      </c>
      <c r="D15" s="173">
        <f>基本データ!D31</f>
        <v>154.5</v>
      </c>
      <c r="E15" s="7">
        <f>基本データ!E31</f>
        <v>146.1</v>
      </c>
      <c r="F15" s="7">
        <f>基本データ!F31</f>
        <v>8.4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119</v>
      </c>
      <c r="K15" s="7">
        <f>基本データ!K31</f>
        <v>117.7</v>
      </c>
      <c r="L15" s="7">
        <f>基本データ!L31</f>
        <v>1.3</v>
      </c>
      <c r="M15" s="215">
        <f>基本データ!M31</f>
        <v>5.8</v>
      </c>
      <c r="N15" s="7">
        <f>基本データ!N31</f>
        <v>5</v>
      </c>
      <c r="O15" s="7">
        <f>基本データ!O31</f>
        <v>0.8</v>
      </c>
      <c r="P15" s="215">
        <f>基本データ!P31</f>
        <v>21.8</v>
      </c>
      <c r="Q15" s="7">
        <f>基本データ!Q31</f>
        <v>21.2</v>
      </c>
      <c r="R15" s="7">
        <f>基本データ!R31</f>
        <v>0.6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7.9</v>
      </c>
      <c r="W15" s="7">
        <f>基本データ!W31</f>
        <v>2.2000000000000002</v>
      </c>
      <c r="X15" s="7">
        <f>基本データ!X31</f>
        <v>5.7</v>
      </c>
      <c r="Y15" s="191">
        <f>基本データ!Y31</f>
        <v>43.2</v>
      </c>
      <c r="Z15" s="186">
        <f>基本データ!Z31</f>
        <v>197.7</v>
      </c>
      <c r="AA15" s="196">
        <f>基本データ!AA31</f>
        <v>154.5</v>
      </c>
      <c r="AB15" s="213">
        <f>基本データ!AB31</f>
        <v>132.69999999999999</v>
      </c>
      <c r="AC15" s="214">
        <f>基本データ!AC31</f>
        <v>21.8</v>
      </c>
      <c r="AD15" s="202">
        <f t="shared" si="1"/>
        <v>671.53475029338904</v>
      </c>
      <c r="AE15" s="228">
        <f t="shared" si="2"/>
        <v>576.78097970182978</v>
      </c>
      <c r="AF15" s="229">
        <f t="shared" si="3"/>
        <v>94.753770591559089</v>
      </c>
      <c r="AG15" s="244">
        <f t="shared" si="4"/>
        <v>859.30369018124918</v>
      </c>
      <c r="AH15" s="249">
        <f t="shared" si="5"/>
        <v>187.76893988786026</v>
      </c>
      <c r="AI15" s="255">
        <f>基本データ!AI31</f>
        <v>14.110032362459547</v>
      </c>
    </row>
    <row r="16" spans="1:35" s="66" customFormat="1" ht="20.100000000000001" customHeight="1" thickTop="1" thickBot="1" x14ac:dyDescent="0.2">
      <c r="A16" s="383" t="s">
        <v>35</v>
      </c>
      <c r="B16" s="384"/>
      <c r="C16" s="55">
        <f>SUM(C6:C15)</f>
        <v>50109</v>
      </c>
      <c r="D16" s="56">
        <f t="shared" ref="D16:AC16" si="6">SUM(D6:D15)</f>
        <v>929.89999999999986</v>
      </c>
      <c r="E16" s="56">
        <f t="shared" si="6"/>
        <v>870.90000000000009</v>
      </c>
      <c r="F16" s="56">
        <f t="shared" si="6"/>
        <v>59.000000000000007</v>
      </c>
      <c r="G16" s="56">
        <f t="shared" si="6"/>
        <v>0</v>
      </c>
      <c r="H16" s="56">
        <f t="shared" si="6"/>
        <v>0</v>
      </c>
      <c r="I16" s="56">
        <f t="shared" si="6"/>
        <v>0</v>
      </c>
      <c r="J16" s="56">
        <f t="shared" si="6"/>
        <v>716</v>
      </c>
      <c r="K16" s="56">
        <f t="shared" si="6"/>
        <v>686.30000000000007</v>
      </c>
      <c r="L16" s="56">
        <f t="shared" si="6"/>
        <v>29.700000000000003</v>
      </c>
      <c r="M16" s="56">
        <f t="shared" si="6"/>
        <v>53.899999999999991</v>
      </c>
      <c r="N16" s="56">
        <f t="shared" si="6"/>
        <v>42</v>
      </c>
      <c r="O16" s="56">
        <f t="shared" si="6"/>
        <v>11.9</v>
      </c>
      <c r="P16" s="56">
        <f t="shared" si="6"/>
        <v>137.20000000000002</v>
      </c>
      <c r="Q16" s="56">
        <f t="shared" si="6"/>
        <v>135.19999999999999</v>
      </c>
      <c r="R16" s="56">
        <f t="shared" si="6"/>
        <v>2</v>
      </c>
      <c r="S16" s="56">
        <f t="shared" si="6"/>
        <v>0.8</v>
      </c>
      <c r="T16" s="56">
        <f t="shared" si="6"/>
        <v>0</v>
      </c>
      <c r="U16" s="56">
        <f t="shared" si="6"/>
        <v>0.8</v>
      </c>
      <c r="V16" s="56">
        <f t="shared" si="6"/>
        <v>22</v>
      </c>
      <c r="W16" s="56">
        <f t="shared" si="6"/>
        <v>7.4</v>
      </c>
      <c r="X16" s="56">
        <f t="shared" si="6"/>
        <v>14.600000000000001</v>
      </c>
      <c r="Y16" s="56">
        <f t="shared" si="6"/>
        <v>261.2</v>
      </c>
      <c r="Z16" s="57">
        <f t="shared" si="6"/>
        <v>1191.0999999999999</v>
      </c>
      <c r="AA16" s="58">
        <f t="shared" si="6"/>
        <v>929.89999999999986</v>
      </c>
      <c r="AB16" s="59">
        <f t="shared" si="6"/>
        <v>792.69999999999982</v>
      </c>
      <c r="AC16" s="60">
        <f t="shared" si="6"/>
        <v>137.20000000000002</v>
      </c>
      <c r="AD16" s="61">
        <f t="shared" si="1"/>
        <v>618.58481842915774</v>
      </c>
      <c r="AE16" s="55">
        <f t="shared" si="2"/>
        <v>527.31711535519219</v>
      </c>
      <c r="AF16" s="62">
        <f t="shared" si="3"/>
        <v>91.267703073965436</v>
      </c>
      <c r="AG16" s="63">
        <f t="shared" si="4"/>
        <v>792.33936684694027</v>
      </c>
      <c r="AH16" s="64">
        <f t="shared" si="5"/>
        <v>173.75454841778256</v>
      </c>
      <c r="AI16" s="65">
        <f>AC16*100/AA16</f>
        <v>14.754274653188519</v>
      </c>
    </row>
    <row r="17" spans="1:35" s="6" customFormat="1" ht="20.100000000000001" customHeight="1" x14ac:dyDescent="0.15">
      <c r="A17" s="380" t="s">
        <v>63</v>
      </c>
      <c r="B17" s="16" t="s">
        <v>83</v>
      </c>
      <c r="C17" s="168">
        <f>基本データ!C29</f>
        <v>10265</v>
      </c>
      <c r="D17" s="173">
        <f>基本データ!D29</f>
        <v>207.02</v>
      </c>
      <c r="E17" s="7">
        <f>基本データ!E29</f>
        <v>193.92000000000002</v>
      </c>
      <c r="F17" s="7">
        <f>基本データ!F29</f>
        <v>13.1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145.4</v>
      </c>
      <c r="K17" s="7">
        <f>基本データ!K29</f>
        <v>139.4</v>
      </c>
      <c r="L17" s="7">
        <f>基本データ!L29</f>
        <v>6</v>
      </c>
      <c r="M17" s="215">
        <f>基本データ!M29</f>
        <v>6.72</v>
      </c>
      <c r="N17" s="7">
        <f>基本データ!N29</f>
        <v>4.72</v>
      </c>
      <c r="O17" s="7">
        <f>基本データ!O29</f>
        <v>2</v>
      </c>
      <c r="P17" s="215">
        <f>基本データ!P29</f>
        <v>47.1</v>
      </c>
      <c r="Q17" s="7">
        <f>基本データ!Q29</f>
        <v>46</v>
      </c>
      <c r="R17" s="7">
        <f>基本データ!R29</f>
        <v>1.1000000000000001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7.8</v>
      </c>
      <c r="W17" s="7">
        <f>基本データ!W29</f>
        <v>3.8</v>
      </c>
      <c r="X17" s="7">
        <f>基本データ!X29</f>
        <v>4</v>
      </c>
      <c r="Y17" s="191">
        <f>基本データ!Y29</f>
        <v>74.599999999999994</v>
      </c>
      <c r="Z17" s="186">
        <f>基本データ!Z29</f>
        <v>281.62</v>
      </c>
      <c r="AA17" s="197">
        <f>基本データ!AA29</f>
        <v>207.02</v>
      </c>
      <c r="AB17" s="215">
        <f>基本データ!AB29</f>
        <v>159.92000000000002</v>
      </c>
      <c r="AC17" s="216">
        <f>基本データ!AC29</f>
        <v>47.1</v>
      </c>
      <c r="AD17" s="202">
        <f t="shared" si="1"/>
        <v>672.25198895924666</v>
      </c>
      <c r="AE17" s="228">
        <f t="shared" si="2"/>
        <v>519.30508199383019</v>
      </c>
      <c r="AF17" s="229">
        <f t="shared" si="3"/>
        <v>152.94690696541647</v>
      </c>
      <c r="AG17" s="244">
        <f t="shared" si="4"/>
        <v>914.49910699788916</v>
      </c>
      <c r="AH17" s="249">
        <f t="shared" si="5"/>
        <v>242.24711803864261</v>
      </c>
      <c r="AI17" s="255">
        <f>AC17*100/AA17</f>
        <v>22.751424983093418</v>
      </c>
    </row>
    <row r="18" spans="1:35" s="6" customFormat="1" ht="20.100000000000001" customHeight="1" x14ac:dyDescent="0.15">
      <c r="A18" s="381"/>
      <c r="B18" s="12" t="s">
        <v>84</v>
      </c>
      <c r="C18" s="168">
        <f>基本データ!C38</f>
        <v>10389</v>
      </c>
      <c r="D18" s="173">
        <f>基本データ!D38</f>
        <v>183.4</v>
      </c>
      <c r="E18" s="7">
        <f>基本データ!E38</f>
        <v>167.5</v>
      </c>
      <c r="F18" s="7">
        <f>基本データ!F38</f>
        <v>15.9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141.9</v>
      </c>
      <c r="K18" s="7">
        <f>基本データ!K38</f>
        <v>139.6</v>
      </c>
      <c r="L18" s="7">
        <f>基本データ!L38</f>
        <v>2.2999999999999998</v>
      </c>
      <c r="M18" s="215">
        <f>基本データ!M38</f>
        <v>6.4</v>
      </c>
      <c r="N18" s="7">
        <f>基本データ!N38</f>
        <v>5.5</v>
      </c>
      <c r="O18" s="7">
        <f>基本データ!O38</f>
        <v>0.9</v>
      </c>
      <c r="P18" s="215">
        <f>基本データ!P38</f>
        <v>23.7</v>
      </c>
      <c r="Q18" s="7">
        <f>基本データ!Q38</f>
        <v>22.4</v>
      </c>
      <c r="R18" s="7">
        <f>基本データ!R38</f>
        <v>1.3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11.4</v>
      </c>
      <c r="W18" s="7">
        <f>基本データ!W38</f>
        <v>0</v>
      </c>
      <c r="X18" s="7">
        <f>基本データ!X38</f>
        <v>11.4</v>
      </c>
      <c r="Y18" s="191">
        <f>基本データ!Y38</f>
        <v>42.1</v>
      </c>
      <c r="Z18" s="186">
        <f>基本データ!Z38</f>
        <v>225.5</v>
      </c>
      <c r="AA18" s="196">
        <f>基本データ!AA38</f>
        <v>183.4</v>
      </c>
      <c r="AB18" s="213">
        <f>基本データ!AB38</f>
        <v>159.70000000000002</v>
      </c>
      <c r="AC18" s="214">
        <f>基本データ!AC38</f>
        <v>23.7</v>
      </c>
      <c r="AD18" s="202">
        <f t="shared" si="1"/>
        <v>588.4429043539642</v>
      </c>
      <c r="AE18" s="228">
        <f t="shared" si="2"/>
        <v>512.40093688837555</v>
      </c>
      <c r="AF18" s="229">
        <f t="shared" si="3"/>
        <v>76.041967465588598</v>
      </c>
      <c r="AG18" s="244">
        <f t="shared" si="4"/>
        <v>723.52167356498853</v>
      </c>
      <c r="AH18" s="249">
        <f t="shared" si="5"/>
        <v>135.07876921102451</v>
      </c>
      <c r="AI18" s="255">
        <f>AC18*100/AA18</f>
        <v>12.92257360959651</v>
      </c>
    </row>
    <row r="19" spans="1:35" s="6" customFormat="1" ht="20.100000000000001" customHeight="1" x14ac:dyDescent="0.15">
      <c r="A19" s="381"/>
      <c r="B19" s="12" t="s">
        <v>85</v>
      </c>
      <c r="C19" s="168">
        <f>基本データ!C22</f>
        <v>11303</v>
      </c>
      <c r="D19" s="173">
        <f>基本データ!D22</f>
        <v>241.10000000000002</v>
      </c>
      <c r="E19" s="7">
        <f>基本データ!E22</f>
        <v>215.6</v>
      </c>
      <c r="F19" s="7">
        <f>基本データ!F22</f>
        <v>25.5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187.4</v>
      </c>
      <c r="K19" s="7">
        <f>基本データ!K22</f>
        <v>169.4</v>
      </c>
      <c r="L19" s="7">
        <f>基本データ!L22</f>
        <v>18</v>
      </c>
      <c r="M19" s="215">
        <f>基本データ!M22</f>
        <v>9.8000000000000007</v>
      </c>
      <c r="N19" s="7">
        <f>基本データ!N22</f>
        <v>5.7</v>
      </c>
      <c r="O19" s="7">
        <f>基本データ!O22</f>
        <v>4.0999999999999996</v>
      </c>
      <c r="P19" s="215">
        <f>基本データ!P22</f>
        <v>39</v>
      </c>
      <c r="Q19" s="7">
        <f>基本データ!Q22</f>
        <v>37</v>
      </c>
      <c r="R19" s="7">
        <f>基本データ!R22</f>
        <v>2</v>
      </c>
      <c r="S19" s="215">
        <f>基本データ!S22</f>
        <v>0.8</v>
      </c>
      <c r="T19" s="7">
        <f>基本データ!T22</f>
        <v>0.8</v>
      </c>
      <c r="U19" s="7">
        <f>基本データ!U22</f>
        <v>0</v>
      </c>
      <c r="V19" s="215">
        <f>基本データ!V22</f>
        <v>4.0999999999999996</v>
      </c>
      <c r="W19" s="7">
        <f>基本データ!W22</f>
        <v>2.7</v>
      </c>
      <c r="X19" s="7">
        <f>基本データ!X22</f>
        <v>1.4</v>
      </c>
      <c r="Y19" s="191">
        <f>基本データ!Y22</f>
        <v>59.7</v>
      </c>
      <c r="Z19" s="186">
        <f>基本データ!Z22</f>
        <v>300.8</v>
      </c>
      <c r="AA19" s="196">
        <f>基本データ!AA22</f>
        <v>241.10000000000002</v>
      </c>
      <c r="AB19" s="213">
        <f>基本データ!AB22</f>
        <v>202.10000000000002</v>
      </c>
      <c r="AC19" s="214">
        <f>基本データ!AC22</f>
        <v>39</v>
      </c>
      <c r="AD19" s="202">
        <f t="shared" si="1"/>
        <v>711.02067297767553</v>
      </c>
      <c r="AE19" s="228">
        <f t="shared" si="2"/>
        <v>596.00695980418186</v>
      </c>
      <c r="AF19" s="229">
        <f t="shared" si="3"/>
        <v>115.01371317349376</v>
      </c>
      <c r="AG19" s="244">
        <f t="shared" si="4"/>
        <v>887.08012622017748</v>
      </c>
      <c r="AH19" s="249">
        <f t="shared" si="5"/>
        <v>176.059453242502</v>
      </c>
      <c r="AI19" s="255">
        <f>基本データ!AI22</f>
        <v>16.17586063873911</v>
      </c>
    </row>
    <row r="20" spans="1:35" s="6" customFormat="1" ht="20.100000000000001" customHeight="1" x14ac:dyDescent="0.15">
      <c r="A20" s="381"/>
      <c r="B20" s="336" t="s">
        <v>91</v>
      </c>
      <c r="C20" s="168">
        <f>基本データ!C30</f>
        <v>13560</v>
      </c>
      <c r="D20" s="173">
        <f>基本データ!D30</f>
        <v>261.89999999999998</v>
      </c>
      <c r="E20" s="7">
        <f>基本データ!E30</f>
        <v>239.00000000000003</v>
      </c>
      <c r="F20" s="7">
        <f>基本データ!F30</f>
        <v>22.9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222.70000000000002</v>
      </c>
      <c r="K20" s="7">
        <f>基本データ!K30</f>
        <v>214.3</v>
      </c>
      <c r="L20" s="7">
        <f>基本データ!L30</f>
        <v>8.4</v>
      </c>
      <c r="M20" s="215">
        <f>基本データ!M30</f>
        <v>8.1999999999999993</v>
      </c>
      <c r="N20" s="7">
        <f>基本データ!N30</f>
        <v>5.9</v>
      </c>
      <c r="O20" s="7">
        <f>基本データ!O30</f>
        <v>2.2999999999999998</v>
      </c>
      <c r="P20" s="215">
        <f>基本データ!P30</f>
        <v>20.5</v>
      </c>
      <c r="Q20" s="7">
        <f>基本データ!Q30</f>
        <v>18</v>
      </c>
      <c r="R20" s="7">
        <f>基本データ!R30</f>
        <v>2.5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10.5</v>
      </c>
      <c r="W20" s="7">
        <f>基本データ!W30</f>
        <v>0.8</v>
      </c>
      <c r="X20" s="7">
        <f>基本データ!X30</f>
        <v>9.6999999999999993</v>
      </c>
      <c r="Y20" s="191">
        <f>基本データ!Y30</f>
        <v>99</v>
      </c>
      <c r="Z20" s="186">
        <f>基本データ!Z30</f>
        <v>360.9</v>
      </c>
      <c r="AA20" s="196">
        <f>基本データ!AA30</f>
        <v>261.89999999999998</v>
      </c>
      <c r="AB20" s="213">
        <f>基本データ!AB30</f>
        <v>241.4</v>
      </c>
      <c r="AC20" s="214">
        <f>基本データ!AC30</f>
        <v>20.5</v>
      </c>
      <c r="AD20" s="202">
        <f t="shared" si="1"/>
        <v>643.80530973451323</v>
      </c>
      <c r="AE20" s="228">
        <f t="shared" si="2"/>
        <v>593.41199606686325</v>
      </c>
      <c r="AF20" s="229">
        <f t="shared" si="3"/>
        <v>50.393313667649949</v>
      </c>
      <c r="AG20" s="244">
        <f t="shared" si="4"/>
        <v>887.16814159292028</v>
      </c>
      <c r="AH20" s="249">
        <f t="shared" si="5"/>
        <v>243.36283185840708</v>
      </c>
      <c r="AI20" s="255">
        <f>基本データ!AI30</f>
        <v>7.8274150439098902</v>
      </c>
    </row>
    <row r="21" spans="1:35" s="6" customFormat="1" ht="20.100000000000001" customHeight="1" x14ac:dyDescent="0.15">
      <c r="A21" s="381"/>
      <c r="B21" s="336" t="s">
        <v>92</v>
      </c>
      <c r="C21" s="168">
        <f>基本データ!C26</f>
        <v>15105</v>
      </c>
      <c r="D21" s="173">
        <f>基本データ!D26</f>
        <v>217.99999999999997</v>
      </c>
      <c r="E21" s="7">
        <f>基本データ!E26</f>
        <v>192.4</v>
      </c>
      <c r="F21" s="7">
        <f>基本データ!F26</f>
        <v>25.6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191.29999999999998</v>
      </c>
      <c r="K21" s="7">
        <f>基本データ!K26</f>
        <v>172.1</v>
      </c>
      <c r="L21" s="7">
        <f>基本データ!L26</f>
        <v>19.2</v>
      </c>
      <c r="M21" s="215">
        <f>基本データ!M26</f>
        <v>9.1999999999999993</v>
      </c>
      <c r="N21" s="7">
        <f>基本データ!N26</f>
        <v>2.8</v>
      </c>
      <c r="O21" s="7">
        <f>基本データ!O26</f>
        <v>6.4</v>
      </c>
      <c r="P21" s="215">
        <f>基本データ!P26</f>
        <v>17.5</v>
      </c>
      <c r="Q21" s="7">
        <f>基本データ!Q26</f>
        <v>17.5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138</v>
      </c>
      <c r="Z21" s="186">
        <f>基本データ!Z26</f>
        <v>356</v>
      </c>
      <c r="AA21" s="196">
        <f>基本データ!AA26</f>
        <v>217.99999999999997</v>
      </c>
      <c r="AB21" s="213">
        <f>基本データ!AB26</f>
        <v>200.49999999999997</v>
      </c>
      <c r="AC21" s="214">
        <f>基本データ!AC26</f>
        <v>17.5</v>
      </c>
      <c r="AD21" s="202">
        <f t="shared" si="1"/>
        <v>481.07690610173228</v>
      </c>
      <c r="AE21" s="228">
        <f t="shared" si="2"/>
        <v>442.45834712567574</v>
      </c>
      <c r="AF21" s="229">
        <f t="shared" si="3"/>
        <v>38.618558976056491</v>
      </c>
      <c r="AG21" s="244">
        <f t="shared" si="4"/>
        <v>785.61182831292058</v>
      </c>
      <c r="AH21" s="249">
        <f t="shared" si="5"/>
        <v>304.53492221118836</v>
      </c>
      <c r="AI21" s="255">
        <f>基本データ!AI26</f>
        <v>8.0275229357798175</v>
      </c>
    </row>
    <row r="22" spans="1:35" s="6" customFormat="1" ht="20.100000000000001" customHeight="1" x14ac:dyDescent="0.15">
      <c r="A22" s="381"/>
      <c r="B22" s="336" t="s">
        <v>93</v>
      </c>
      <c r="C22" s="168">
        <f>基本データ!C37</f>
        <v>14421</v>
      </c>
      <c r="D22" s="173">
        <f>基本データ!D37</f>
        <v>291.2</v>
      </c>
      <c r="E22" s="7">
        <f>基本データ!E37</f>
        <v>240.6</v>
      </c>
      <c r="F22" s="7">
        <f>基本データ!F37</f>
        <v>50.6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244.39999999999998</v>
      </c>
      <c r="K22" s="7">
        <f>基本データ!K37</f>
        <v>203.1</v>
      </c>
      <c r="L22" s="7">
        <f>基本データ!L37</f>
        <v>41.3</v>
      </c>
      <c r="M22" s="215">
        <f>基本データ!M37</f>
        <v>16.600000000000001</v>
      </c>
      <c r="N22" s="7">
        <f>基本データ!N37</f>
        <v>8.9</v>
      </c>
      <c r="O22" s="7">
        <f>基本データ!O37</f>
        <v>7.7</v>
      </c>
      <c r="P22" s="215">
        <f>基本データ!P37</f>
        <v>30.200000000000003</v>
      </c>
      <c r="Q22" s="7">
        <f>基本データ!Q37</f>
        <v>28.6</v>
      </c>
      <c r="R22" s="7">
        <f>基本データ!R37</f>
        <v>1.6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78.2</v>
      </c>
      <c r="Z22" s="186">
        <f>基本データ!Z37</f>
        <v>369.4</v>
      </c>
      <c r="AA22" s="196">
        <f>基本データ!AA37</f>
        <v>291.2</v>
      </c>
      <c r="AB22" s="213">
        <f>基本データ!AB37</f>
        <v>261</v>
      </c>
      <c r="AC22" s="214">
        <f>基本データ!AC37</f>
        <v>30.200000000000003</v>
      </c>
      <c r="AD22" s="202">
        <f t="shared" si="1"/>
        <v>673.09248087280127</v>
      </c>
      <c r="AE22" s="228">
        <f t="shared" si="2"/>
        <v>603.28687330975652</v>
      </c>
      <c r="AF22" s="229">
        <f t="shared" si="3"/>
        <v>69.805607563044632</v>
      </c>
      <c r="AG22" s="244">
        <f t="shared" si="4"/>
        <v>853.84739846982416</v>
      </c>
      <c r="AH22" s="249">
        <f t="shared" si="5"/>
        <v>180.75491759702285</v>
      </c>
      <c r="AI22" s="255">
        <f>基本データ!AI37</f>
        <v>10.370879120879122</v>
      </c>
    </row>
    <row r="23" spans="1:35" s="6" customFormat="1" ht="20.100000000000001" customHeight="1" x14ac:dyDescent="0.15">
      <c r="A23" s="381"/>
      <c r="B23" s="337" t="s">
        <v>60</v>
      </c>
      <c r="C23" s="170">
        <f>基本データ!C20</f>
        <v>14736</v>
      </c>
      <c r="D23" s="175">
        <f>基本データ!D20</f>
        <v>373.8</v>
      </c>
      <c r="E23" s="34">
        <f>基本データ!E20</f>
        <v>341.6</v>
      </c>
      <c r="F23" s="34">
        <f>基本データ!F20</f>
        <v>32.200000000000003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309.2</v>
      </c>
      <c r="K23" s="34">
        <f>基本データ!K20</f>
        <v>297.3</v>
      </c>
      <c r="L23" s="34">
        <f>基本データ!L20</f>
        <v>11.9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36.900000000000006</v>
      </c>
      <c r="Q23" s="34">
        <f>基本データ!Q20</f>
        <v>35.200000000000003</v>
      </c>
      <c r="R23" s="34">
        <f>基本データ!R20</f>
        <v>1.7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27.700000000000003</v>
      </c>
      <c r="W23" s="34">
        <f>基本データ!W20</f>
        <v>9.1</v>
      </c>
      <c r="X23" s="34">
        <f>基本データ!X20</f>
        <v>18.600000000000001</v>
      </c>
      <c r="Y23" s="193">
        <f>基本データ!Y20</f>
        <v>122.1</v>
      </c>
      <c r="Z23" s="188">
        <f>基本データ!Z20</f>
        <v>495.9</v>
      </c>
      <c r="AA23" s="199">
        <f>基本データ!AA20</f>
        <v>373.79999999999995</v>
      </c>
      <c r="AB23" s="219">
        <f>基本データ!AB20</f>
        <v>336.9</v>
      </c>
      <c r="AC23" s="220">
        <f>基本データ!AC20</f>
        <v>36.900000000000006</v>
      </c>
      <c r="AD23" s="205">
        <f t="shared" si="1"/>
        <v>845.54831704668823</v>
      </c>
      <c r="AE23" s="232">
        <f t="shared" si="2"/>
        <v>762.07926167209553</v>
      </c>
      <c r="AF23" s="233">
        <f t="shared" si="3"/>
        <v>83.469055374592841</v>
      </c>
      <c r="AG23" s="246">
        <f t="shared" si="4"/>
        <v>1121.7426710097718</v>
      </c>
      <c r="AH23" s="251">
        <f t="shared" si="5"/>
        <v>276.19435396308359</v>
      </c>
      <c r="AI23" s="257">
        <f>基本データ!AI20</f>
        <v>9.8715890850722339</v>
      </c>
    </row>
    <row r="24" spans="1:35" s="6" customFormat="1" ht="20.100000000000001" customHeight="1" thickBot="1" x14ac:dyDescent="0.2">
      <c r="A24" s="382"/>
      <c r="B24" s="43" t="s">
        <v>86</v>
      </c>
      <c r="C24" s="170">
        <f>基本データ!C14</f>
        <v>16870</v>
      </c>
      <c r="D24" s="176">
        <f>基本データ!D14</f>
        <v>311.79999999999995</v>
      </c>
      <c r="E24" s="35">
        <f>基本データ!E14</f>
        <v>236.29999999999998</v>
      </c>
      <c r="F24" s="35">
        <f>基本データ!F14</f>
        <v>75.5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251.29999999999998</v>
      </c>
      <c r="K24" s="35">
        <f>基本データ!K14</f>
        <v>194.7</v>
      </c>
      <c r="L24" s="35">
        <f>基本データ!L14</f>
        <v>56.6</v>
      </c>
      <c r="M24" s="241">
        <f>基本データ!M14</f>
        <v>12.5</v>
      </c>
      <c r="N24" s="35">
        <f>基本データ!N14</f>
        <v>4</v>
      </c>
      <c r="O24" s="35">
        <f>基本データ!O14</f>
        <v>8.5</v>
      </c>
      <c r="P24" s="241">
        <f>基本データ!P14</f>
        <v>48</v>
      </c>
      <c r="Q24" s="35">
        <f>基本データ!Q14</f>
        <v>37.6</v>
      </c>
      <c r="R24" s="35">
        <f>基本データ!R14</f>
        <v>10.4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68.599999999999994</v>
      </c>
      <c r="Z24" s="189">
        <f>基本データ!Z14</f>
        <v>380.4</v>
      </c>
      <c r="AA24" s="200">
        <f>基本データ!AA14</f>
        <v>311.79999999999995</v>
      </c>
      <c r="AB24" s="221">
        <f>基本データ!AB14</f>
        <v>263.79999999999995</v>
      </c>
      <c r="AC24" s="222">
        <f>基本データ!AC14</f>
        <v>48</v>
      </c>
      <c r="AD24" s="206">
        <f t="shared" si="1"/>
        <v>616.08377790950397</v>
      </c>
      <c r="AE24" s="234">
        <f t="shared" si="2"/>
        <v>521.24086148982406</v>
      </c>
      <c r="AF24" s="235">
        <f t="shared" si="3"/>
        <v>94.842916419679895</v>
      </c>
      <c r="AG24" s="247">
        <f t="shared" si="4"/>
        <v>751.63011262596319</v>
      </c>
      <c r="AH24" s="252">
        <f t="shared" si="5"/>
        <v>135.5463347164592</v>
      </c>
      <c r="AI24" s="258">
        <f>AC24*100/AA24</f>
        <v>15.394483643361131</v>
      </c>
    </row>
    <row r="25" spans="1:35" s="66" customFormat="1" ht="20.100000000000001" customHeight="1" thickTop="1" thickBot="1" x14ac:dyDescent="0.2">
      <c r="A25" s="383" t="s">
        <v>35</v>
      </c>
      <c r="B25" s="384"/>
      <c r="C25" s="55">
        <f t="shared" ref="C25:AC25" si="7">SUM(C17:C24)</f>
        <v>106649</v>
      </c>
      <c r="D25" s="56">
        <f t="shared" si="7"/>
        <v>2088.2199999999998</v>
      </c>
      <c r="E25" s="56">
        <f t="shared" si="7"/>
        <v>1826.9199999999998</v>
      </c>
      <c r="F25" s="56">
        <f t="shared" si="7"/>
        <v>261.3</v>
      </c>
      <c r="G25" s="56">
        <f t="shared" si="7"/>
        <v>0</v>
      </c>
      <c r="H25" s="56">
        <f t="shared" si="7"/>
        <v>0</v>
      </c>
      <c r="I25" s="56">
        <f t="shared" si="7"/>
        <v>0</v>
      </c>
      <c r="J25" s="56">
        <f t="shared" si="7"/>
        <v>1693.6</v>
      </c>
      <c r="K25" s="56">
        <f t="shared" si="7"/>
        <v>1529.9</v>
      </c>
      <c r="L25" s="56">
        <f t="shared" si="7"/>
        <v>163.70000000000002</v>
      </c>
      <c r="M25" s="56">
        <f t="shared" si="7"/>
        <v>69.42</v>
      </c>
      <c r="N25" s="56">
        <f t="shared" si="7"/>
        <v>37.520000000000003</v>
      </c>
      <c r="O25" s="56">
        <f t="shared" si="7"/>
        <v>31.900000000000002</v>
      </c>
      <c r="P25" s="56">
        <f t="shared" si="7"/>
        <v>262.89999999999998</v>
      </c>
      <c r="Q25" s="56">
        <f t="shared" si="7"/>
        <v>242.29999999999998</v>
      </c>
      <c r="R25" s="56">
        <f t="shared" si="7"/>
        <v>20.6</v>
      </c>
      <c r="S25" s="56">
        <f t="shared" si="7"/>
        <v>0.8</v>
      </c>
      <c r="T25" s="56">
        <f t="shared" si="7"/>
        <v>0.8</v>
      </c>
      <c r="U25" s="56">
        <f t="shared" si="7"/>
        <v>0</v>
      </c>
      <c r="V25" s="56">
        <f t="shared" si="7"/>
        <v>61.5</v>
      </c>
      <c r="W25" s="56">
        <f t="shared" si="7"/>
        <v>16.399999999999999</v>
      </c>
      <c r="X25" s="56">
        <f t="shared" si="7"/>
        <v>45.1</v>
      </c>
      <c r="Y25" s="56">
        <f t="shared" si="7"/>
        <v>682.3</v>
      </c>
      <c r="Z25" s="57">
        <f t="shared" si="7"/>
        <v>2770.5200000000004</v>
      </c>
      <c r="AA25" s="58">
        <f t="shared" si="7"/>
        <v>2088.2199999999998</v>
      </c>
      <c r="AB25" s="59">
        <f t="shared" si="7"/>
        <v>1825.32</v>
      </c>
      <c r="AC25" s="60">
        <f t="shared" si="7"/>
        <v>262.89999999999998</v>
      </c>
      <c r="AD25" s="61">
        <f t="shared" si="1"/>
        <v>652.67684960321549</v>
      </c>
      <c r="AE25" s="55">
        <f t="shared" si="2"/>
        <v>570.50699022025526</v>
      </c>
      <c r="AF25" s="62">
        <f t="shared" si="3"/>
        <v>82.169859382960311</v>
      </c>
      <c r="AG25" s="63">
        <f t="shared" si="4"/>
        <v>865.93091980859344</v>
      </c>
      <c r="AH25" s="64">
        <f t="shared" si="5"/>
        <v>213.25407020537776</v>
      </c>
      <c r="AI25" s="65">
        <f>AC25*100/AA25</f>
        <v>12.589669670820124</v>
      </c>
    </row>
    <row r="26" spans="1:35" s="6" customFormat="1" ht="20.100000000000001" customHeight="1" x14ac:dyDescent="0.15">
      <c r="A26" s="380" t="s">
        <v>64</v>
      </c>
      <c r="B26" s="12" t="s">
        <v>87</v>
      </c>
      <c r="C26" s="168">
        <f>基本データ!C17</f>
        <v>22788</v>
      </c>
      <c r="D26" s="173">
        <f>基本データ!D17</f>
        <v>547.80000000000007</v>
      </c>
      <c r="E26" s="7">
        <f>基本データ!E17</f>
        <v>470.6</v>
      </c>
      <c r="F26" s="7">
        <f>基本データ!F17</f>
        <v>77.2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472.90000000000003</v>
      </c>
      <c r="K26" s="7">
        <f>基本データ!K17</f>
        <v>413.1</v>
      </c>
      <c r="L26" s="7">
        <f>基本データ!L17</f>
        <v>59.8</v>
      </c>
      <c r="M26" s="215">
        <f>基本データ!M17</f>
        <v>11.5</v>
      </c>
      <c r="N26" s="7">
        <f>基本データ!N17</f>
        <v>11.4</v>
      </c>
      <c r="O26" s="7">
        <f>基本データ!O17</f>
        <v>0.1</v>
      </c>
      <c r="P26" s="215">
        <f>基本データ!P17</f>
        <v>48.5</v>
      </c>
      <c r="Q26" s="7">
        <f>基本データ!Q17</f>
        <v>46.1</v>
      </c>
      <c r="R26" s="7">
        <f>基本データ!R17</f>
        <v>2.4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14.9</v>
      </c>
      <c r="W26" s="7">
        <f>基本データ!W17</f>
        <v>0</v>
      </c>
      <c r="X26" s="7">
        <f>基本データ!X17</f>
        <v>14.9</v>
      </c>
      <c r="Y26" s="191">
        <f>基本データ!Y17</f>
        <v>255</v>
      </c>
      <c r="Z26" s="186">
        <f>基本データ!Z17</f>
        <v>802.80000000000007</v>
      </c>
      <c r="AA26" s="196">
        <f>基本データ!AA17</f>
        <v>547.79999999999995</v>
      </c>
      <c r="AB26" s="213">
        <f>基本データ!AB17</f>
        <v>499.3</v>
      </c>
      <c r="AC26" s="214">
        <f>基本データ!AC17</f>
        <v>48.5</v>
      </c>
      <c r="AD26" s="202">
        <f t="shared" si="1"/>
        <v>801.29892926101445</v>
      </c>
      <c r="AE26" s="228">
        <f t="shared" si="2"/>
        <v>730.35515768533151</v>
      </c>
      <c r="AF26" s="229">
        <f t="shared" si="3"/>
        <v>70.943771575683101</v>
      </c>
      <c r="AG26" s="244">
        <f t="shared" si="4"/>
        <v>1174.3022643496579</v>
      </c>
      <c r="AH26" s="249">
        <f t="shared" si="5"/>
        <v>373.00333508864315</v>
      </c>
      <c r="AI26" s="338">
        <f>AC26*100/AA26</f>
        <v>8.8535962029937938</v>
      </c>
    </row>
    <row r="27" spans="1:35" s="6" customFormat="1" ht="20.100000000000001" customHeight="1" x14ac:dyDescent="0.15">
      <c r="A27" s="381"/>
      <c r="B27" s="12" t="s">
        <v>94</v>
      </c>
      <c r="C27" s="168">
        <f>基本データ!C12</f>
        <v>23412</v>
      </c>
      <c r="D27" s="173">
        <f>基本データ!D12</f>
        <v>461.2</v>
      </c>
      <c r="E27" s="7">
        <f>基本データ!E12</f>
        <v>432.7</v>
      </c>
      <c r="F27" s="7">
        <f>基本データ!F12</f>
        <v>28.5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351.2</v>
      </c>
      <c r="K27" s="7">
        <f>基本データ!K12</f>
        <v>333.3</v>
      </c>
      <c r="L27" s="7">
        <f>基本データ!L12</f>
        <v>17.899999999999999</v>
      </c>
      <c r="M27" s="215">
        <f>基本データ!M12</f>
        <v>22.5</v>
      </c>
      <c r="N27" s="7">
        <f>基本データ!N12</f>
        <v>20.6</v>
      </c>
      <c r="O27" s="7">
        <f>基本データ!O12</f>
        <v>1.9</v>
      </c>
      <c r="P27" s="215">
        <f>基本データ!P12</f>
        <v>82.2</v>
      </c>
      <c r="Q27" s="7">
        <f>基本データ!Q12</f>
        <v>75.7</v>
      </c>
      <c r="R27" s="7">
        <f>基本データ!R12</f>
        <v>6.5</v>
      </c>
      <c r="S27" s="215">
        <f>基本データ!S12</f>
        <v>0.5</v>
      </c>
      <c r="T27" s="7">
        <f>基本データ!T12</f>
        <v>0.4</v>
      </c>
      <c r="U27" s="7">
        <f>基本データ!U12</f>
        <v>0.1</v>
      </c>
      <c r="V27" s="215">
        <f>基本データ!V12</f>
        <v>4.8000000000000007</v>
      </c>
      <c r="W27" s="7">
        <f>基本データ!W12</f>
        <v>2.7</v>
      </c>
      <c r="X27" s="7">
        <f>基本データ!X12</f>
        <v>2.1</v>
      </c>
      <c r="Y27" s="191">
        <f>基本データ!Y12</f>
        <v>171</v>
      </c>
      <c r="Z27" s="186">
        <f>基本データ!Z12</f>
        <v>632.20000000000005</v>
      </c>
      <c r="AA27" s="196">
        <f>基本データ!AA12</f>
        <v>461.2</v>
      </c>
      <c r="AB27" s="213">
        <f>基本データ!AB12</f>
        <v>379</v>
      </c>
      <c r="AC27" s="214">
        <f>基本データ!AC12</f>
        <v>82.2</v>
      </c>
      <c r="AD27" s="202">
        <f t="shared" si="1"/>
        <v>656.64331681758642</v>
      </c>
      <c r="AE27" s="228">
        <f t="shared" si="2"/>
        <v>539.60931715929155</v>
      </c>
      <c r="AF27" s="229">
        <f t="shared" si="3"/>
        <v>117.03399965829489</v>
      </c>
      <c r="AG27" s="244">
        <f t="shared" si="4"/>
        <v>900.10820661768889</v>
      </c>
      <c r="AH27" s="249">
        <f t="shared" si="5"/>
        <v>243.4648898001025</v>
      </c>
      <c r="AI27" s="338">
        <f>基本データ!AI12</f>
        <v>17.82307025151778</v>
      </c>
    </row>
    <row r="28" spans="1:35" s="6" customFormat="1" ht="20.100000000000001" customHeight="1" x14ac:dyDescent="0.15">
      <c r="A28" s="381"/>
      <c r="B28" s="12" t="s">
        <v>95</v>
      </c>
      <c r="C28" s="168">
        <f>基本データ!C16</f>
        <v>23658</v>
      </c>
      <c r="D28" s="173">
        <f>基本データ!D16</f>
        <v>505.9</v>
      </c>
      <c r="E28" s="7">
        <f>基本データ!E16</f>
        <v>472.6</v>
      </c>
      <c r="F28" s="7">
        <f>基本データ!F16</f>
        <v>33.299999999999997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398.2</v>
      </c>
      <c r="K28" s="7">
        <f>基本データ!K16</f>
        <v>389.8</v>
      </c>
      <c r="L28" s="7">
        <f>基本データ!L16</f>
        <v>8.4</v>
      </c>
      <c r="M28" s="215">
        <f>基本データ!M16</f>
        <v>16.2</v>
      </c>
      <c r="N28" s="7">
        <f>基本データ!N16</f>
        <v>13.5</v>
      </c>
      <c r="O28" s="7">
        <f>基本データ!O16</f>
        <v>2.7</v>
      </c>
      <c r="P28" s="215">
        <f>基本データ!P16</f>
        <v>47.2</v>
      </c>
      <c r="Q28" s="7">
        <f>基本データ!Q16</f>
        <v>46.7</v>
      </c>
      <c r="R28" s="7">
        <f>基本データ!R16</f>
        <v>0.5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44.3</v>
      </c>
      <c r="W28" s="7">
        <f>基本データ!W16</f>
        <v>22.6</v>
      </c>
      <c r="X28" s="7">
        <f>基本データ!X16</f>
        <v>21.7</v>
      </c>
      <c r="Y28" s="191">
        <f>基本データ!Y16</f>
        <v>143.19999999999999</v>
      </c>
      <c r="Z28" s="186">
        <f>基本データ!Z16</f>
        <v>649.09999999999991</v>
      </c>
      <c r="AA28" s="196">
        <f>基本データ!AA16</f>
        <v>505.9</v>
      </c>
      <c r="AB28" s="213">
        <f>基本データ!AB16</f>
        <v>458.7</v>
      </c>
      <c r="AC28" s="214">
        <f>基本データ!AC16</f>
        <v>47.2</v>
      </c>
      <c r="AD28" s="202">
        <f t="shared" si="1"/>
        <v>712.79623524107421</v>
      </c>
      <c r="AE28" s="228">
        <f t="shared" si="2"/>
        <v>646.29300870741395</v>
      </c>
      <c r="AF28" s="229">
        <f t="shared" si="3"/>
        <v>66.503226533660225</v>
      </c>
      <c r="AG28" s="244">
        <f t="shared" si="4"/>
        <v>914.56026150421258</v>
      </c>
      <c r="AH28" s="249">
        <f t="shared" si="5"/>
        <v>201.76402626313859</v>
      </c>
      <c r="AI28" s="338">
        <f>基本データ!AI16</f>
        <v>9.3299070962640851</v>
      </c>
    </row>
    <row r="29" spans="1:35" s="6" customFormat="1" ht="20.100000000000001" customHeight="1" x14ac:dyDescent="0.15">
      <c r="A29" s="381"/>
      <c r="B29" s="12" t="s">
        <v>98</v>
      </c>
      <c r="C29" s="168">
        <f>基本データ!C24</f>
        <v>26141</v>
      </c>
      <c r="D29" s="173">
        <f>基本データ!D24</f>
        <v>489.8</v>
      </c>
      <c r="E29" s="7">
        <f>基本データ!E24</f>
        <v>459.3</v>
      </c>
      <c r="F29" s="7">
        <f>基本データ!F24</f>
        <v>30.5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370.40000000000003</v>
      </c>
      <c r="K29" s="7">
        <f>基本データ!K24</f>
        <v>354.6</v>
      </c>
      <c r="L29" s="7">
        <f>基本データ!L24</f>
        <v>15.8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83.7</v>
      </c>
      <c r="Q29" s="7">
        <f>基本データ!Q24</f>
        <v>83.7</v>
      </c>
      <c r="R29" s="7">
        <f>基本データ!R24</f>
        <v>0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35.700000000000003</v>
      </c>
      <c r="W29" s="7">
        <f>基本データ!W24</f>
        <v>21</v>
      </c>
      <c r="X29" s="7">
        <f>基本データ!X24</f>
        <v>14.7</v>
      </c>
      <c r="Y29" s="191">
        <f>基本データ!Y24</f>
        <v>342.7</v>
      </c>
      <c r="Z29" s="186">
        <f>基本データ!Z24</f>
        <v>832.5</v>
      </c>
      <c r="AA29" s="196">
        <f>基本データ!AA24</f>
        <v>489.8</v>
      </c>
      <c r="AB29" s="213">
        <f>基本データ!AB24</f>
        <v>406.1</v>
      </c>
      <c r="AC29" s="214">
        <f>基本データ!AC24</f>
        <v>83.7</v>
      </c>
      <c r="AD29" s="202">
        <f t="shared" si="1"/>
        <v>624.5616719584815</v>
      </c>
      <c r="AE29" s="228">
        <f t="shared" si="2"/>
        <v>517.83277864912088</v>
      </c>
      <c r="AF29" s="229">
        <f t="shared" si="3"/>
        <v>106.72889330936077</v>
      </c>
      <c r="AG29" s="244">
        <f t="shared" si="4"/>
        <v>1061.5508205500939</v>
      </c>
      <c r="AH29" s="249">
        <f t="shared" si="5"/>
        <v>436.98914859161209</v>
      </c>
      <c r="AI29" s="338">
        <f>基本データ!AI24</f>
        <v>17.088607594936708</v>
      </c>
    </row>
    <row r="30" spans="1:35" s="6" customFormat="1" ht="20.100000000000001" customHeight="1" x14ac:dyDescent="0.15">
      <c r="A30" s="381"/>
      <c r="B30" s="12" t="s">
        <v>88</v>
      </c>
      <c r="C30" s="168">
        <f>基本データ!C15</f>
        <v>28277</v>
      </c>
      <c r="D30" s="173">
        <f>基本データ!D15</f>
        <v>547.19999999999993</v>
      </c>
      <c r="E30" s="7">
        <f>基本データ!E15</f>
        <v>480.49999999999994</v>
      </c>
      <c r="F30" s="7">
        <f>基本データ!F15</f>
        <v>66.7</v>
      </c>
      <c r="G30" s="215">
        <f>基本データ!G15</f>
        <v>395.9</v>
      </c>
      <c r="H30" s="7">
        <f>基本データ!H15</f>
        <v>395.9</v>
      </c>
      <c r="I30" s="7">
        <f>基本データ!I15</f>
        <v>0</v>
      </c>
      <c r="J30" s="215">
        <f>基本データ!J15</f>
        <v>39.6</v>
      </c>
      <c r="K30" s="7">
        <f>基本データ!K15</f>
        <v>0</v>
      </c>
      <c r="L30" s="7">
        <f>基本データ!L15</f>
        <v>39.6</v>
      </c>
      <c r="M30" s="215">
        <f>基本データ!M15</f>
        <v>9.5</v>
      </c>
      <c r="N30" s="7">
        <f>基本データ!N15</f>
        <v>0</v>
      </c>
      <c r="O30" s="7">
        <f>基本データ!O15</f>
        <v>9.5</v>
      </c>
      <c r="P30" s="215">
        <f>基本データ!P15</f>
        <v>83.4</v>
      </c>
      <c r="Q30" s="7">
        <f>基本データ!Q15</f>
        <v>83.4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18.8</v>
      </c>
      <c r="W30" s="7">
        <f>基本データ!W15</f>
        <v>1.2</v>
      </c>
      <c r="X30" s="7">
        <f>基本データ!X15</f>
        <v>17.600000000000001</v>
      </c>
      <c r="Y30" s="191">
        <f>基本データ!Y15</f>
        <v>311.60000000000002</v>
      </c>
      <c r="Z30" s="186">
        <f>基本データ!Z15</f>
        <v>858.8</v>
      </c>
      <c r="AA30" s="196">
        <f>基本データ!AA15</f>
        <v>547.20000000000005</v>
      </c>
      <c r="AB30" s="213">
        <f>基本データ!AB15</f>
        <v>463.8</v>
      </c>
      <c r="AC30" s="214">
        <f>基本データ!AC15</f>
        <v>83.4</v>
      </c>
      <c r="AD30" s="202">
        <f t="shared" si="1"/>
        <v>645.04721151465867</v>
      </c>
      <c r="AE30" s="228">
        <f t="shared" si="2"/>
        <v>546.7340948474025</v>
      </c>
      <c r="AF30" s="229">
        <f t="shared" si="3"/>
        <v>98.313116667256082</v>
      </c>
      <c r="AG30" s="244">
        <f t="shared" si="4"/>
        <v>1012.3657625160613</v>
      </c>
      <c r="AH30" s="249">
        <f t="shared" si="5"/>
        <v>367.3185510014028</v>
      </c>
      <c r="AI30" s="338">
        <f>基本データ!AI15</f>
        <v>15.241228070175437</v>
      </c>
    </row>
    <row r="31" spans="1:35" s="6" customFormat="1" ht="20.100000000000001" customHeight="1" x14ac:dyDescent="0.15">
      <c r="A31" s="381"/>
      <c r="B31" s="12" t="s">
        <v>96</v>
      </c>
      <c r="C31" s="168">
        <f>基本データ!C23</f>
        <v>32483</v>
      </c>
      <c r="D31" s="173">
        <f>基本データ!D23</f>
        <v>547.5</v>
      </c>
      <c r="E31" s="7">
        <f>基本データ!E23</f>
        <v>519.29999999999995</v>
      </c>
      <c r="F31" s="7">
        <f>基本データ!F23</f>
        <v>28.200000000000003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394.7</v>
      </c>
      <c r="K31" s="7">
        <f>基本データ!K23</f>
        <v>381.4</v>
      </c>
      <c r="L31" s="7">
        <f>基本データ!L23</f>
        <v>13.3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111</v>
      </c>
      <c r="Q31" s="7">
        <f>基本データ!Q23</f>
        <v>110.9</v>
      </c>
      <c r="R31" s="7">
        <f>基本データ!R23</f>
        <v>0.1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41.8</v>
      </c>
      <c r="W31" s="7">
        <f>基本データ!W23</f>
        <v>27</v>
      </c>
      <c r="X31" s="7">
        <f>基本データ!X23</f>
        <v>14.8</v>
      </c>
      <c r="Y31" s="191">
        <f>基本データ!Y23</f>
        <v>171.8</v>
      </c>
      <c r="Z31" s="186">
        <f>基本データ!Z23</f>
        <v>719.3</v>
      </c>
      <c r="AA31" s="196">
        <f>基本データ!AA23</f>
        <v>547.5</v>
      </c>
      <c r="AB31" s="213">
        <f>基本データ!AB23</f>
        <v>436.5</v>
      </c>
      <c r="AC31" s="214">
        <f>基本データ!AC23</f>
        <v>111</v>
      </c>
      <c r="AD31" s="202">
        <f t="shared" si="1"/>
        <v>561.83234307176065</v>
      </c>
      <c r="AE31" s="228">
        <f t="shared" si="2"/>
        <v>447.92660776406115</v>
      </c>
      <c r="AF31" s="229">
        <f t="shared" si="3"/>
        <v>113.90573530769942</v>
      </c>
      <c r="AG31" s="244">
        <f t="shared" si="4"/>
        <v>738.12968834980336</v>
      </c>
      <c r="AH31" s="249">
        <f t="shared" si="5"/>
        <v>176.29734527804288</v>
      </c>
      <c r="AI31" s="338">
        <f>基本データ!AI23</f>
        <v>20.273972602739725</v>
      </c>
    </row>
    <row r="32" spans="1:35" s="6" customFormat="1" ht="20.100000000000001" customHeight="1" x14ac:dyDescent="0.15">
      <c r="A32" s="381"/>
      <c r="B32" s="12" t="s">
        <v>30</v>
      </c>
      <c r="C32" s="168">
        <f>基本データ!C11</f>
        <v>30703</v>
      </c>
      <c r="D32" s="173">
        <f>基本データ!D11</f>
        <v>671</v>
      </c>
      <c r="E32" s="7">
        <f>基本データ!E11</f>
        <v>501.2</v>
      </c>
      <c r="F32" s="7">
        <f>基本データ!F11</f>
        <v>169.8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573.79999999999995</v>
      </c>
      <c r="K32" s="7">
        <f>基本データ!K11</f>
        <v>427.3</v>
      </c>
      <c r="L32" s="7">
        <f>基本データ!L11</f>
        <v>146.5</v>
      </c>
      <c r="M32" s="215">
        <f>基本データ!M11</f>
        <v>35.5</v>
      </c>
      <c r="N32" s="7">
        <f>基本データ!N11</f>
        <v>14.7</v>
      </c>
      <c r="O32" s="7">
        <f>基本データ!O11</f>
        <v>20.8</v>
      </c>
      <c r="P32" s="215">
        <f>基本データ!P11</f>
        <v>61.7</v>
      </c>
      <c r="Q32" s="7">
        <f>基本データ!Q11</f>
        <v>59.2</v>
      </c>
      <c r="R32" s="7">
        <f>基本データ!R11</f>
        <v>2.5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247.2</v>
      </c>
      <c r="Z32" s="186">
        <f>基本データ!Z11</f>
        <v>918.2</v>
      </c>
      <c r="AA32" s="196">
        <f>基本データ!AA11</f>
        <v>671</v>
      </c>
      <c r="AB32" s="213">
        <f>基本データ!AB11</f>
        <v>609.29999999999995</v>
      </c>
      <c r="AC32" s="214">
        <f>基本データ!AC11</f>
        <v>61.7</v>
      </c>
      <c r="AD32" s="202">
        <f t="shared" si="1"/>
        <v>728.48473004809512</v>
      </c>
      <c r="AE32" s="228">
        <f t="shared" si="2"/>
        <v>661.49887633130299</v>
      </c>
      <c r="AF32" s="229">
        <f t="shared" si="3"/>
        <v>66.985853716792064</v>
      </c>
      <c r="AG32" s="244">
        <f t="shared" si="4"/>
        <v>996.86241301067219</v>
      </c>
      <c r="AH32" s="249">
        <f t="shared" si="5"/>
        <v>268.37768296257696</v>
      </c>
      <c r="AI32" s="338">
        <f>AC32*100/AA32</f>
        <v>9.1952309985096878</v>
      </c>
    </row>
    <row r="33" spans="1:35" s="6" customFormat="1" ht="20.100000000000001" customHeight="1" x14ac:dyDescent="0.15">
      <c r="A33" s="381"/>
      <c r="B33" s="12" t="s">
        <v>89</v>
      </c>
      <c r="C33" s="168">
        <f>基本データ!C8</f>
        <v>31574</v>
      </c>
      <c r="D33" s="173">
        <f>基本データ!D8</f>
        <v>626.4</v>
      </c>
      <c r="E33" s="7">
        <f>基本データ!E8</f>
        <v>549.5</v>
      </c>
      <c r="F33" s="7">
        <f>基本データ!F8</f>
        <v>76.899999999999991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556.29999999999995</v>
      </c>
      <c r="K33" s="7">
        <f>基本データ!K8</f>
        <v>500.8</v>
      </c>
      <c r="L33" s="7">
        <f>基本データ!L8</f>
        <v>55.5</v>
      </c>
      <c r="M33" s="215">
        <f>基本データ!M8</f>
        <v>54.5</v>
      </c>
      <c r="N33" s="7">
        <f>基本データ!N8</f>
        <v>36.9</v>
      </c>
      <c r="O33" s="7">
        <f>基本データ!O8</f>
        <v>17.600000000000001</v>
      </c>
      <c r="P33" s="215">
        <f>基本データ!P8</f>
        <v>15.600000000000001</v>
      </c>
      <c r="Q33" s="7">
        <f>基本データ!Q8</f>
        <v>11.8</v>
      </c>
      <c r="R33" s="7">
        <f>基本データ!R8</f>
        <v>3.8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87.6</v>
      </c>
      <c r="Z33" s="186">
        <f>基本データ!Z8</f>
        <v>714</v>
      </c>
      <c r="AA33" s="196">
        <f>基本データ!AA8</f>
        <v>626.4</v>
      </c>
      <c r="AB33" s="213">
        <f>基本データ!AB8</f>
        <v>610.79999999999995</v>
      </c>
      <c r="AC33" s="214">
        <f>基本データ!AC8</f>
        <v>15.600000000000001</v>
      </c>
      <c r="AD33" s="202">
        <f t="shared" si="1"/>
        <v>661.30360423132959</v>
      </c>
      <c r="AE33" s="228">
        <f t="shared" si="2"/>
        <v>644.83435738265666</v>
      </c>
      <c r="AF33" s="229">
        <f t="shared" si="3"/>
        <v>16.469246848672963</v>
      </c>
      <c r="AG33" s="244">
        <f t="shared" si="4"/>
        <v>753.78475961233926</v>
      </c>
      <c r="AH33" s="249">
        <f t="shared" si="5"/>
        <v>92.481155381009685</v>
      </c>
      <c r="AI33" s="338">
        <f>基本データ!AI8</f>
        <v>2.4904214559386979</v>
      </c>
    </row>
    <row r="34" spans="1:35" s="6" customFormat="1" ht="20.100000000000001" customHeight="1" thickBot="1" x14ac:dyDescent="0.2">
      <c r="A34" s="382"/>
      <c r="B34" s="12" t="s">
        <v>99</v>
      </c>
      <c r="C34" s="168">
        <f>基本データ!C7</f>
        <v>44795</v>
      </c>
      <c r="D34" s="173">
        <f>基本データ!D7</f>
        <v>990.2</v>
      </c>
      <c r="E34" s="7">
        <f>基本データ!E7</f>
        <v>805.2</v>
      </c>
      <c r="F34" s="7">
        <f>基本データ!F7</f>
        <v>185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778.1</v>
      </c>
      <c r="K34" s="7">
        <f>基本データ!K7</f>
        <v>700.1</v>
      </c>
      <c r="L34" s="7">
        <f>基本データ!L7</f>
        <v>78</v>
      </c>
      <c r="M34" s="215">
        <f>基本データ!M7</f>
        <v>36</v>
      </c>
      <c r="N34" s="7">
        <f>基本データ!N7</f>
        <v>18.3</v>
      </c>
      <c r="O34" s="7">
        <f>基本データ!O7</f>
        <v>17.7</v>
      </c>
      <c r="P34" s="215">
        <f>基本データ!P7</f>
        <v>106.89999999999999</v>
      </c>
      <c r="Q34" s="7">
        <f>基本データ!Q7</f>
        <v>81.099999999999994</v>
      </c>
      <c r="R34" s="7">
        <f>基本データ!R7</f>
        <v>25.8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69.2</v>
      </c>
      <c r="W34" s="7">
        <f>基本データ!W7</f>
        <v>5.7</v>
      </c>
      <c r="X34" s="7">
        <f>基本データ!X7</f>
        <v>63.5</v>
      </c>
      <c r="Y34" s="191">
        <f>基本データ!Y7</f>
        <v>434.4</v>
      </c>
      <c r="Z34" s="186">
        <f>基本データ!Z7</f>
        <v>1424.6</v>
      </c>
      <c r="AA34" s="196">
        <f>基本データ!AA7</f>
        <v>990.2</v>
      </c>
      <c r="AB34" s="213">
        <f>基本データ!AB7</f>
        <v>883.30000000000007</v>
      </c>
      <c r="AC34" s="214">
        <f>基本データ!AC7</f>
        <v>106.89999999999999</v>
      </c>
      <c r="AD34" s="202">
        <f t="shared" si="1"/>
        <v>736.83818878595082</v>
      </c>
      <c r="AE34" s="228">
        <f t="shared" si="2"/>
        <v>657.29062023291294</v>
      </c>
      <c r="AF34" s="229">
        <f t="shared" si="3"/>
        <v>79.547568553037905</v>
      </c>
      <c r="AG34" s="244">
        <f t="shared" si="4"/>
        <v>1060.0885515496518</v>
      </c>
      <c r="AH34" s="249">
        <f t="shared" si="5"/>
        <v>323.25036276370133</v>
      </c>
      <c r="AI34" s="338">
        <f>基本データ!AI7</f>
        <v>10.795798828519491</v>
      </c>
    </row>
    <row r="35" spans="1:35" s="66" customFormat="1" ht="20.100000000000001" customHeight="1" thickTop="1" thickBot="1" x14ac:dyDescent="0.2">
      <c r="A35" s="383" t="s">
        <v>35</v>
      </c>
      <c r="B35" s="384"/>
      <c r="C35" s="55">
        <f>SUM(C26:C34)</f>
        <v>263831</v>
      </c>
      <c r="D35" s="56">
        <f t="shared" ref="D35:Z35" si="8">SUM(D26:D34)</f>
        <v>5387</v>
      </c>
      <c r="E35" s="56">
        <f t="shared" si="8"/>
        <v>4690.8999999999996</v>
      </c>
      <c r="F35" s="56">
        <f t="shared" si="8"/>
        <v>696.09999999999991</v>
      </c>
      <c r="G35" s="56">
        <f t="shared" si="8"/>
        <v>395.9</v>
      </c>
      <c r="H35" s="56">
        <f t="shared" si="8"/>
        <v>395.9</v>
      </c>
      <c r="I35" s="56">
        <f t="shared" si="8"/>
        <v>0</v>
      </c>
      <c r="J35" s="56">
        <f t="shared" si="8"/>
        <v>3935.2000000000003</v>
      </c>
      <c r="K35" s="56">
        <f t="shared" si="8"/>
        <v>3500.4000000000005</v>
      </c>
      <c r="L35" s="56">
        <f t="shared" si="8"/>
        <v>434.8</v>
      </c>
      <c r="M35" s="56">
        <f t="shared" si="8"/>
        <v>185.7</v>
      </c>
      <c r="N35" s="56">
        <f t="shared" si="8"/>
        <v>115.39999999999999</v>
      </c>
      <c r="O35" s="56">
        <f t="shared" si="8"/>
        <v>70.3</v>
      </c>
      <c r="P35" s="56">
        <f t="shared" si="8"/>
        <v>640.20000000000005</v>
      </c>
      <c r="Q35" s="56">
        <f t="shared" si="8"/>
        <v>598.6</v>
      </c>
      <c r="R35" s="56">
        <f t="shared" si="8"/>
        <v>41.6</v>
      </c>
      <c r="S35" s="56">
        <f t="shared" si="8"/>
        <v>0.5</v>
      </c>
      <c r="T35" s="56">
        <f t="shared" si="8"/>
        <v>0.4</v>
      </c>
      <c r="U35" s="56">
        <f t="shared" si="8"/>
        <v>0.1</v>
      </c>
      <c r="V35" s="56">
        <f t="shared" si="8"/>
        <v>229.5</v>
      </c>
      <c r="W35" s="56">
        <f t="shared" si="8"/>
        <v>80.2</v>
      </c>
      <c r="X35" s="56">
        <f t="shared" si="8"/>
        <v>149.30000000000001</v>
      </c>
      <c r="Y35" s="56">
        <f t="shared" si="8"/>
        <v>2164.5</v>
      </c>
      <c r="Z35" s="57">
        <f t="shared" si="8"/>
        <v>7551.5</v>
      </c>
      <c r="AA35" s="58">
        <f>SUM(AA26:AA34)</f>
        <v>5387</v>
      </c>
      <c r="AB35" s="59">
        <f>SUM(AB26:AB34)</f>
        <v>4746.8</v>
      </c>
      <c r="AC35" s="60">
        <f>SUM(AC26:AC34)</f>
        <v>640.20000000000005</v>
      </c>
      <c r="AD35" s="67">
        <f t="shared" si="1"/>
        <v>680.61246277604482</v>
      </c>
      <c r="AE35" s="55">
        <f t="shared" si="2"/>
        <v>599.72735071567286</v>
      </c>
      <c r="AF35" s="62">
        <f t="shared" si="3"/>
        <v>80.885112060371995</v>
      </c>
      <c r="AG35" s="63">
        <f t="shared" si="4"/>
        <v>954.08297988737752</v>
      </c>
      <c r="AH35" s="68">
        <f t="shared" si="5"/>
        <v>273.47051711133264</v>
      </c>
      <c r="AI35" s="65">
        <f>AC35*100/AA35</f>
        <v>11.884165583812884</v>
      </c>
    </row>
    <row r="36" spans="1:35" s="6" customFormat="1" ht="20.100000000000001" customHeight="1" x14ac:dyDescent="0.15">
      <c r="A36" s="389" t="s">
        <v>100</v>
      </c>
      <c r="B36" s="38" t="s">
        <v>59</v>
      </c>
      <c r="C36" s="167">
        <f>基本データ!C19</f>
        <v>53994</v>
      </c>
      <c r="D36" s="172">
        <f>基本データ!D19</f>
        <v>1136</v>
      </c>
      <c r="E36" s="13">
        <f>基本データ!E19</f>
        <v>1042.8999999999999</v>
      </c>
      <c r="F36" s="13">
        <f>基本データ!F19</f>
        <v>93.1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919.8</v>
      </c>
      <c r="K36" s="13">
        <f>基本データ!K19</f>
        <v>889.9</v>
      </c>
      <c r="L36" s="13">
        <f>基本データ!L19</f>
        <v>29.9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134.30000000000001</v>
      </c>
      <c r="Q36" s="13">
        <f>基本データ!Q19</f>
        <v>126.8</v>
      </c>
      <c r="R36" s="13">
        <f>基本データ!R19</f>
        <v>7.5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81.900000000000006</v>
      </c>
      <c r="W36" s="13">
        <f>基本データ!W19</f>
        <v>26.2</v>
      </c>
      <c r="X36" s="13">
        <f>基本データ!X19</f>
        <v>55.7</v>
      </c>
      <c r="Y36" s="190">
        <f>基本データ!Y19</f>
        <v>297.5</v>
      </c>
      <c r="Z36" s="185">
        <f>基本データ!Z19</f>
        <v>1433.5</v>
      </c>
      <c r="AA36" s="195">
        <f>基本データ!AA19</f>
        <v>1136</v>
      </c>
      <c r="AB36" s="211">
        <f>基本データ!AB19</f>
        <v>1001.6999999999999</v>
      </c>
      <c r="AC36" s="212">
        <f>基本データ!AC19</f>
        <v>134.30000000000001</v>
      </c>
      <c r="AD36" s="201">
        <f t="shared" si="1"/>
        <v>701.31249151140253</v>
      </c>
      <c r="AE36" s="226">
        <f t="shared" si="2"/>
        <v>618.40204467163005</v>
      </c>
      <c r="AF36" s="227">
        <f t="shared" si="3"/>
        <v>82.910446839772334</v>
      </c>
      <c r="AG36" s="243">
        <f t="shared" si="4"/>
        <v>884.97487375140452</v>
      </c>
      <c r="AH36" s="248">
        <f t="shared" si="5"/>
        <v>183.66238224000199</v>
      </c>
      <c r="AI36" s="254">
        <f>基本データ!AI19</f>
        <v>11.822183098591552</v>
      </c>
    </row>
    <row r="37" spans="1:35" s="6" customFormat="1" ht="20.100000000000001" customHeight="1" x14ac:dyDescent="0.15">
      <c r="A37" s="389"/>
      <c r="B37" s="12" t="s">
        <v>90</v>
      </c>
      <c r="C37" s="168">
        <f>基本データ!C10</f>
        <v>90680</v>
      </c>
      <c r="D37" s="173">
        <f>基本データ!D10</f>
        <v>1386.2</v>
      </c>
      <c r="E37" s="7">
        <f>基本データ!E10</f>
        <v>1299.0999999999999</v>
      </c>
      <c r="F37" s="7">
        <f>基本データ!F10</f>
        <v>87.100000000000009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1110.5</v>
      </c>
      <c r="K37" s="7">
        <f>基本データ!K10</f>
        <v>1038.8</v>
      </c>
      <c r="L37" s="7">
        <f>基本データ!L10</f>
        <v>71.7</v>
      </c>
      <c r="M37" s="215">
        <f>基本データ!M10</f>
        <v>45.7</v>
      </c>
      <c r="N37" s="7">
        <f>基本データ!N10</f>
        <v>30.3</v>
      </c>
      <c r="O37" s="7">
        <f>基本データ!O10</f>
        <v>15.4</v>
      </c>
      <c r="P37" s="215">
        <f>基本データ!P10</f>
        <v>230</v>
      </c>
      <c r="Q37" s="7">
        <f>基本データ!Q10</f>
        <v>230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708.3</v>
      </c>
      <c r="Z37" s="186">
        <f>基本データ!Z10</f>
        <v>2094.5</v>
      </c>
      <c r="AA37" s="196">
        <f>基本データ!AA10</f>
        <v>1386.2</v>
      </c>
      <c r="AB37" s="213">
        <f>基本データ!AB10</f>
        <v>1156.2</v>
      </c>
      <c r="AC37" s="214">
        <f>基本データ!AC10</f>
        <v>230</v>
      </c>
      <c r="AD37" s="202">
        <f t="shared" si="1"/>
        <v>509.55741802676079</v>
      </c>
      <c r="AE37" s="228">
        <f t="shared" si="2"/>
        <v>425.01102779003088</v>
      </c>
      <c r="AF37" s="229">
        <f t="shared" si="3"/>
        <v>84.546390236729891</v>
      </c>
      <c r="AG37" s="244">
        <f t="shared" si="4"/>
        <v>769.92354065578593</v>
      </c>
      <c r="AH37" s="249">
        <f t="shared" si="5"/>
        <v>260.36612262902509</v>
      </c>
      <c r="AI37" s="255">
        <f t="shared" ref="AI37:AI42" si="9">AC37*100/AA37</f>
        <v>16.592122348867406</v>
      </c>
    </row>
    <row r="38" spans="1:35" s="6" customFormat="1" ht="20.100000000000001" customHeight="1" x14ac:dyDescent="0.15">
      <c r="A38" s="389"/>
      <c r="B38" s="12" t="s">
        <v>3</v>
      </c>
      <c r="C38" s="168">
        <f>基本データ!C9</f>
        <v>88906</v>
      </c>
      <c r="D38" s="173">
        <f>基本データ!D9</f>
        <v>1454.1999999999998</v>
      </c>
      <c r="E38" s="7">
        <f>基本データ!E9</f>
        <v>1415.6</v>
      </c>
      <c r="F38" s="7">
        <f>基本データ!F9</f>
        <v>38.6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1294.8</v>
      </c>
      <c r="K38" s="7">
        <f>基本データ!K9</f>
        <v>1268.5999999999999</v>
      </c>
      <c r="L38" s="7">
        <f>基本データ!L9</f>
        <v>26.2</v>
      </c>
      <c r="M38" s="215">
        <f>基本データ!M9</f>
        <v>58.3</v>
      </c>
      <c r="N38" s="7">
        <f>基本データ!N9</f>
        <v>50.5</v>
      </c>
      <c r="O38" s="7">
        <f>基本データ!O9</f>
        <v>7.8</v>
      </c>
      <c r="P38" s="215">
        <f>基本データ!P9</f>
        <v>96.5</v>
      </c>
      <c r="Q38" s="7">
        <f>基本データ!Q9</f>
        <v>96.5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4.5999999999999996</v>
      </c>
      <c r="W38" s="7">
        <f>基本データ!W9</f>
        <v>0</v>
      </c>
      <c r="X38" s="7">
        <f>基本データ!X9</f>
        <v>4.5999999999999996</v>
      </c>
      <c r="Y38" s="191">
        <f>基本データ!Y9</f>
        <v>904.5</v>
      </c>
      <c r="Z38" s="186">
        <f>基本データ!Z9</f>
        <v>2358.6999999999998</v>
      </c>
      <c r="AA38" s="196">
        <f>基本データ!AA9</f>
        <v>1454.1999999999998</v>
      </c>
      <c r="AB38" s="213">
        <f>基本データ!AB9</f>
        <v>1357.6999999999998</v>
      </c>
      <c r="AC38" s="214">
        <f>基本データ!AC9</f>
        <v>96.5</v>
      </c>
      <c r="AD38" s="202">
        <f t="shared" si="1"/>
        <v>545.22004514131015</v>
      </c>
      <c r="AE38" s="228">
        <f t="shared" si="2"/>
        <v>509.03950989434526</v>
      </c>
      <c r="AF38" s="229">
        <f t="shared" si="3"/>
        <v>36.180535246964958</v>
      </c>
      <c r="AG38" s="244">
        <f t="shared" si="4"/>
        <v>884.34226411415796</v>
      </c>
      <c r="AH38" s="249">
        <f t="shared" si="5"/>
        <v>339.12221897284769</v>
      </c>
      <c r="AI38" s="255">
        <f t="shared" si="9"/>
        <v>6.6359510383716138</v>
      </c>
    </row>
    <row r="39" spans="1:35" s="6" customFormat="1" ht="20.100000000000001" customHeight="1" x14ac:dyDescent="0.15">
      <c r="A39" s="389"/>
      <c r="B39" s="336" t="s">
        <v>68</v>
      </c>
      <c r="C39" s="168">
        <f>基本データ!C13</f>
        <v>103917</v>
      </c>
      <c r="D39" s="173">
        <f>基本データ!D13</f>
        <v>1799.8000000000002</v>
      </c>
      <c r="E39" s="7">
        <f>基本データ!E13</f>
        <v>1637.1</v>
      </c>
      <c r="F39" s="7">
        <f>基本データ!F13</f>
        <v>162.70000000000002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1511.5</v>
      </c>
      <c r="K39" s="7">
        <f>基本データ!K13</f>
        <v>1397.1</v>
      </c>
      <c r="L39" s="7">
        <f>基本データ!L13</f>
        <v>114.4</v>
      </c>
      <c r="M39" s="215">
        <f>基本データ!M13</f>
        <v>88.7</v>
      </c>
      <c r="N39" s="7">
        <f>基本データ!N13</f>
        <v>70.400000000000006</v>
      </c>
      <c r="O39" s="7">
        <f>基本データ!O13</f>
        <v>18.3</v>
      </c>
      <c r="P39" s="215">
        <f>基本データ!P13</f>
        <v>169.7</v>
      </c>
      <c r="Q39" s="7">
        <f>基本データ!Q13</f>
        <v>169.6</v>
      </c>
      <c r="R39" s="7">
        <f>基本データ!R13</f>
        <v>0.1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29.9</v>
      </c>
      <c r="W39" s="7">
        <f>基本データ!W13</f>
        <v>0</v>
      </c>
      <c r="X39" s="7">
        <f>基本データ!X13</f>
        <v>29.9</v>
      </c>
      <c r="Y39" s="191">
        <f>基本データ!Y13</f>
        <v>655.29999999999995</v>
      </c>
      <c r="Z39" s="186">
        <f>基本データ!Z13</f>
        <v>2455.1000000000004</v>
      </c>
      <c r="AA39" s="196">
        <f>基本データ!AA13</f>
        <v>1799.8000000000002</v>
      </c>
      <c r="AB39" s="213">
        <f>基本データ!AB13</f>
        <v>1630.1000000000001</v>
      </c>
      <c r="AC39" s="214">
        <f>基本データ!AC13</f>
        <v>169.7</v>
      </c>
      <c r="AD39" s="202">
        <f t="shared" si="1"/>
        <v>577.31971990466752</v>
      </c>
      <c r="AE39" s="228">
        <f t="shared" si="2"/>
        <v>522.88525137048487</v>
      </c>
      <c r="AF39" s="229">
        <f t="shared" si="3"/>
        <v>54.434468534182727</v>
      </c>
      <c r="AG39" s="244">
        <f t="shared" si="4"/>
        <v>787.51952680183877</v>
      </c>
      <c r="AH39" s="249">
        <f t="shared" si="5"/>
        <v>210.19980689717113</v>
      </c>
      <c r="AI39" s="255">
        <f>基本データ!AI13</f>
        <v>9.4288254250472257</v>
      </c>
    </row>
    <row r="40" spans="1:35" s="6" customFormat="1" ht="20.100000000000001" customHeight="1" x14ac:dyDescent="0.15">
      <c r="A40" s="389"/>
      <c r="B40" s="336" t="s">
        <v>97</v>
      </c>
      <c r="C40" s="168">
        <f>基本データ!C18</f>
        <v>106445</v>
      </c>
      <c r="D40" s="177">
        <f>基本データ!D18</f>
        <v>1903.6</v>
      </c>
      <c r="E40" s="7">
        <f>基本データ!E18</f>
        <v>1744.8</v>
      </c>
      <c r="F40" s="7">
        <f>基本データ!F18</f>
        <v>158.80000000000001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1635.8999999999999</v>
      </c>
      <c r="K40" s="7">
        <f>基本データ!K18</f>
        <v>1521.1</v>
      </c>
      <c r="L40" s="7">
        <f>基本データ!L18</f>
        <v>114.8</v>
      </c>
      <c r="M40" s="215">
        <f>基本データ!M18</f>
        <v>97.7</v>
      </c>
      <c r="N40" s="7">
        <f>基本データ!N18</f>
        <v>53.7</v>
      </c>
      <c r="O40" s="7">
        <f>基本データ!O18</f>
        <v>44</v>
      </c>
      <c r="P40" s="215">
        <f>基本データ!P18</f>
        <v>170</v>
      </c>
      <c r="Q40" s="7">
        <f>基本データ!Q18</f>
        <v>170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1001</v>
      </c>
      <c r="Z40" s="186">
        <f>基本データ!Z18</f>
        <v>2904.6</v>
      </c>
      <c r="AA40" s="196">
        <f>基本データ!AA18</f>
        <v>1903.6</v>
      </c>
      <c r="AB40" s="213">
        <f>基本データ!AB18</f>
        <v>1733.6</v>
      </c>
      <c r="AC40" s="214">
        <f>基本データ!AC18</f>
        <v>170</v>
      </c>
      <c r="AD40" s="202">
        <f t="shared" si="1"/>
        <v>596.11379898852306</v>
      </c>
      <c r="AE40" s="228">
        <f t="shared" si="2"/>
        <v>542.87816869431788</v>
      </c>
      <c r="AF40" s="229">
        <f t="shared" si="3"/>
        <v>53.235630294205151</v>
      </c>
      <c r="AG40" s="244">
        <f t="shared" si="4"/>
        <v>909.57771619146035</v>
      </c>
      <c r="AH40" s="249">
        <f t="shared" si="5"/>
        <v>313.46391720293741</v>
      </c>
      <c r="AI40" s="255">
        <f>基本データ!AI18</f>
        <v>8.9304475730195421</v>
      </c>
    </row>
    <row r="41" spans="1:35" s="6" customFormat="1" ht="20.100000000000001" customHeight="1" thickBot="1" x14ac:dyDescent="0.2">
      <c r="A41" s="390"/>
      <c r="B41" s="23" t="s">
        <v>0</v>
      </c>
      <c r="C41" s="170">
        <f>基本データ!C6</f>
        <v>275321</v>
      </c>
      <c r="D41" s="175">
        <f>基本データ!D6</f>
        <v>4940.2</v>
      </c>
      <c r="E41" s="34">
        <f>基本データ!E6</f>
        <v>4885.9000000000005</v>
      </c>
      <c r="F41" s="34">
        <f>基本データ!F6</f>
        <v>54.3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3929.9</v>
      </c>
      <c r="K41" s="34">
        <f>基本データ!K6</f>
        <v>3897.9</v>
      </c>
      <c r="L41" s="34">
        <f>基本データ!L6</f>
        <v>32</v>
      </c>
      <c r="M41" s="240">
        <f>基本データ!M6</f>
        <v>211.8</v>
      </c>
      <c r="N41" s="34">
        <f>基本データ!N6</f>
        <v>208.4</v>
      </c>
      <c r="O41" s="34">
        <f>基本データ!O6</f>
        <v>3.4</v>
      </c>
      <c r="P41" s="240">
        <f>基本データ!P6</f>
        <v>721.19999999999993</v>
      </c>
      <c r="Q41" s="34">
        <f>基本データ!Q6</f>
        <v>720.3</v>
      </c>
      <c r="R41" s="34">
        <f>基本データ!R6</f>
        <v>0.9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77.3</v>
      </c>
      <c r="W41" s="34">
        <f>基本データ!W6</f>
        <v>59.3</v>
      </c>
      <c r="X41" s="34">
        <f>基本データ!X6</f>
        <v>18</v>
      </c>
      <c r="Y41" s="193">
        <f>基本データ!Y6</f>
        <v>2989.6</v>
      </c>
      <c r="Z41" s="179">
        <f>基本データ!Z6</f>
        <v>7929.7999999999993</v>
      </c>
      <c r="AA41" s="199">
        <f>基本データ!AA6</f>
        <v>4940.2</v>
      </c>
      <c r="AB41" s="219">
        <f>基本データ!AB6</f>
        <v>4219</v>
      </c>
      <c r="AC41" s="220">
        <f>基本データ!AC6</f>
        <v>721.19999999999993</v>
      </c>
      <c r="AD41" s="205">
        <f t="shared" si="1"/>
        <v>598.11395909986288</v>
      </c>
      <c r="AE41" s="232">
        <f t="shared" si="2"/>
        <v>510.79769917054398</v>
      </c>
      <c r="AF41" s="233">
        <f t="shared" si="3"/>
        <v>87.316259929318846</v>
      </c>
      <c r="AG41" s="246">
        <f t="shared" si="4"/>
        <v>960.06721850736653</v>
      </c>
      <c r="AH41" s="251">
        <f t="shared" si="5"/>
        <v>361.95325940750377</v>
      </c>
      <c r="AI41" s="257">
        <f>基本データ!AI6</f>
        <v>14.59859924699405</v>
      </c>
    </row>
    <row r="42" spans="1:35" s="71" customFormat="1" ht="18" customHeight="1" thickTop="1" thickBot="1" x14ac:dyDescent="0.2">
      <c r="A42" s="383" t="s">
        <v>35</v>
      </c>
      <c r="B42" s="384"/>
      <c r="C42" s="55">
        <f t="shared" ref="C42:AC42" si="10">SUM(C36:C41)</f>
        <v>719263</v>
      </c>
      <c r="D42" s="56">
        <f t="shared" si="10"/>
        <v>12620</v>
      </c>
      <c r="E42" s="56">
        <f t="shared" si="10"/>
        <v>12025.400000000001</v>
      </c>
      <c r="F42" s="56">
        <f t="shared" si="10"/>
        <v>594.59999999999991</v>
      </c>
      <c r="G42" s="56">
        <f t="shared" si="10"/>
        <v>0</v>
      </c>
      <c r="H42" s="56">
        <f t="shared" si="10"/>
        <v>0</v>
      </c>
      <c r="I42" s="56">
        <f t="shared" si="10"/>
        <v>0</v>
      </c>
      <c r="J42" s="56">
        <f t="shared" si="10"/>
        <v>10402.4</v>
      </c>
      <c r="K42" s="56">
        <f t="shared" si="10"/>
        <v>10013.4</v>
      </c>
      <c r="L42" s="56">
        <f t="shared" si="10"/>
        <v>389</v>
      </c>
      <c r="M42" s="56">
        <f t="shared" si="10"/>
        <v>502.2</v>
      </c>
      <c r="N42" s="56">
        <f t="shared" si="10"/>
        <v>413.29999999999995</v>
      </c>
      <c r="O42" s="56">
        <f t="shared" si="10"/>
        <v>88.9</v>
      </c>
      <c r="P42" s="56">
        <f t="shared" si="10"/>
        <v>1521.6999999999998</v>
      </c>
      <c r="Q42" s="56">
        <f t="shared" si="10"/>
        <v>1513.1999999999998</v>
      </c>
      <c r="R42" s="56">
        <f t="shared" si="10"/>
        <v>8.5</v>
      </c>
      <c r="S42" s="56">
        <f t="shared" si="10"/>
        <v>0</v>
      </c>
      <c r="T42" s="56">
        <f t="shared" si="10"/>
        <v>0</v>
      </c>
      <c r="U42" s="56">
        <f t="shared" si="10"/>
        <v>0</v>
      </c>
      <c r="V42" s="56">
        <f t="shared" si="10"/>
        <v>193.7</v>
      </c>
      <c r="W42" s="56">
        <f t="shared" si="10"/>
        <v>85.5</v>
      </c>
      <c r="X42" s="56">
        <f t="shared" si="10"/>
        <v>108.2</v>
      </c>
      <c r="Y42" s="56">
        <f t="shared" si="10"/>
        <v>6556.2</v>
      </c>
      <c r="Z42" s="57">
        <f t="shared" si="10"/>
        <v>19176.199999999997</v>
      </c>
      <c r="AA42" s="69">
        <f t="shared" si="10"/>
        <v>12620</v>
      </c>
      <c r="AB42" s="56">
        <f t="shared" si="10"/>
        <v>11098.3</v>
      </c>
      <c r="AC42" s="70">
        <f t="shared" si="10"/>
        <v>1521.6999999999998</v>
      </c>
      <c r="AD42" s="61">
        <f t="shared" si="1"/>
        <v>584.85792633107314</v>
      </c>
      <c r="AE42" s="55">
        <f t="shared" si="2"/>
        <v>514.33666591126371</v>
      </c>
      <c r="AF42" s="62">
        <f t="shared" si="3"/>
        <v>70.521260419809337</v>
      </c>
      <c r="AG42" s="63">
        <f t="shared" si="4"/>
        <v>888.69671687083371</v>
      </c>
      <c r="AH42" s="64">
        <f t="shared" si="5"/>
        <v>303.83879053976085</v>
      </c>
      <c r="AI42" s="65">
        <f t="shared" si="9"/>
        <v>12.057844690966718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&amp;C&amp;16【人口規模別】令和７年９月分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Normal="100" zoomScaleSheetLayoutView="75" workbookViewId="0">
      <selection activeCell="AD5" sqref="AD5:AH5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103</v>
      </c>
      <c r="B1" s="429"/>
      <c r="C1" s="363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55" t="s">
        <v>56</v>
      </c>
      <c r="AE1" s="355"/>
      <c r="AF1" s="355"/>
      <c r="AG1" s="434" t="s">
        <v>57</v>
      </c>
      <c r="AH1" s="349" t="s">
        <v>58</v>
      </c>
      <c r="AI1" s="352" t="s">
        <v>45</v>
      </c>
    </row>
    <row r="2" spans="1:35" ht="20.100000000000001" customHeight="1" x14ac:dyDescent="0.15">
      <c r="A2" s="430"/>
      <c r="B2" s="431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427" t="s">
        <v>37</v>
      </c>
      <c r="AA2" s="371"/>
      <c r="AB2" s="372"/>
      <c r="AC2" s="373"/>
      <c r="AD2" s="356"/>
      <c r="AE2" s="356"/>
      <c r="AF2" s="356"/>
      <c r="AG2" s="435"/>
      <c r="AH2" s="350"/>
      <c r="AI2" s="353"/>
    </row>
    <row r="3" spans="1:35" ht="20.100000000000001" customHeight="1" x14ac:dyDescent="0.15">
      <c r="A3" s="430"/>
      <c r="B3" s="431"/>
      <c r="C3" s="364"/>
      <c r="D3" s="345"/>
      <c r="E3" s="343"/>
      <c r="F3" s="343"/>
      <c r="G3" s="424" t="s">
        <v>41</v>
      </c>
      <c r="H3" s="425"/>
      <c r="I3" s="425"/>
      <c r="J3" s="424" t="s">
        <v>42</v>
      </c>
      <c r="K3" s="425"/>
      <c r="L3" s="425"/>
      <c r="M3" s="424" t="s">
        <v>43</v>
      </c>
      <c r="N3" s="425"/>
      <c r="O3" s="425"/>
      <c r="P3" s="424" t="s">
        <v>44</v>
      </c>
      <c r="Q3" s="425"/>
      <c r="R3" s="425"/>
      <c r="S3" s="424" t="s">
        <v>40</v>
      </c>
      <c r="T3" s="425"/>
      <c r="U3" s="425"/>
      <c r="V3" s="424" t="s">
        <v>39</v>
      </c>
      <c r="W3" s="425"/>
      <c r="X3" s="425"/>
      <c r="Y3" s="366"/>
      <c r="Z3" s="427"/>
      <c r="AA3" s="371"/>
      <c r="AB3" s="372"/>
      <c r="AC3" s="373"/>
      <c r="AD3" s="356"/>
      <c r="AE3" s="356"/>
      <c r="AF3" s="356"/>
      <c r="AG3" s="435"/>
      <c r="AH3" s="350"/>
      <c r="AI3" s="353"/>
    </row>
    <row r="4" spans="1:35" ht="20.100000000000001" customHeight="1" thickBot="1" x14ac:dyDescent="0.2">
      <c r="A4" s="432"/>
      <c r="B4" s="433"/>
      <c r="C4" s="365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7"/>
      <c r="Z4" s="428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6"/>
      <c r="AH4" s="351"/>
      <c r="AI4" s="354"/>
    </row>
    <row r="5" spans="1:35" s="27" customFormat="1" ht="22.5" customHeight="1" thickBot="1" x14ac:dyDescent="0.2">
      <c r="A5" s="340" t="s">
        <v>55</v>
      </c>
      <c r="B5" s="341"/>
      <c r="C5" s="87">
        <f>C14+C23+C28+C33+C38+C44</f>
        <v>1139852</v>
      </c>
      <c r="D5" s="266">
        <f>D14+D23+D28+D33+D38+D44</f>
        <v>21025.120000000003</v>
      </c>
      <c r="E5" s="31">
        <f t="shared" ref="E5:AC5" si="0">E14+E23+E28+E33+E38+E44</f>
        <v>19414.12</v>
      </c>
      <c r="F5" s="31">
        <f t="shared" si="0"/>
        <v>1611</v>
      </c>
      <c r="G5" s="237">
        <f t="shared" si="0"/>
        <v>395.9</v>
      </c>
      <c r="H5" s="31">
        <f t="shared" si="0"/>
        <v>395.9</v>
      </c>
      <c r="I5" s="31">
        <f t="shared" si="0"/>
        <v>0</v>
      </c>
      <c r="J5" s="237">
        <f t="shared" si="0"/>
        <v>16747.2</v>
      </c>
      <c r="K5" s="31">
        <f t="shared" si="0"/>
        <v>15729.999999999998</v>
      </c>
      <c r="L5" s="31">
        <f t="shared" si="0"/>
        <v>1017.2</v>
      </c>
      <c r="M5" s="237">
        <f t="shared" si="0"/>
        <v>811.22</v>
      </c>
      <c r="N5" s="31">
        <f t="shared" si="0"/>
        <v>608.22</v>
      </c>
      <c r="O5" s="31">
        <f t="shared" si="0"/>
        <v>203</v>
      </c>
      <c r="P5" s="237">
        <f t="shared" si="0"/>
        <v>2562</v>
      </c>
      <c r="Q5" s="31">
        <f t="shared" si="0"/>
        <v>2489.3000000000002</v>
      </c>
      <c r="R5" s="31">
        <f t="shared" si="0"/>
        <v>72.7</v>
      </c>
      <c r="S5" s="237">
        <f t="shared" si="0"/>
        <v>2.1</v>
      </c>
      <c r="T5" s="31">
        <f t="shared" si="0"/>
        <v>1.2000000000000002</v>
      </c>
      <c r="U5" s="31">
        <f t="shared" si="0"/>
        <v>0.9</v>
      </c>
      <c r="V5" s="237">
        <f t="shared" si="0"/>
        <v>506.7</v>
      </c>
      <c r="W5" s="31">
        <f t="shared" si="0"/>
        <v>189.5</v>
      </c>
      <c r="X5" s="31">
        <f t="shared" si="0"/>
        <v>317.20000000000005</v>
      </c>
      <c r="Y5" s="110">
        <f t="shared" si="0"/>
        <v>9664.1999999999989</v>
      </c>
      <c r="Z5" s="184">
        <f t="shared" si="0"/>
        <v>30689.319999999992</v>
      </c>
      <c r="AA5" s="126">
        <f t="shared" si="0"/>
        <v>21025.120000000003</v>
      </c>
      <c r="AB5" s="209">
        <f t="shared" si="0"/>
        <v>18463.12</v>
      </c>
      <c r="AC5" s="210">
        <f t="shared" si="0"/>
        <v>2562</v>
      </c>
      <c r="AD5" s="153">
        <f t="shared" ref="AD5:AD44" si="1">AA5/C5/30*1000000</f>
        <v>614.84941319867266</v>
      </c>
      <c r="AE5" s="224">
        <f t="shared" ref="AE5:AE44" si="2">AB5/C5/30*1000000</f>
        <v>539.9274057801656</v>
      </c>
      <c r="AF5" s="225">
        <f t="shared" ref="AF5:AF44" si="3">AC5/C5/30*1000000</f>
        <v>74.922007418506965</v>
      </c>
      <c r="AG5" s="242">
        <f t="shared" ref="AG5:AG44" si="4">Z5/C5/30*1000000</f>
        <v>897.46505101831917</v>
      </c>
      <c r="AH5" s="158">
        <f t="shared" ref="AH5:AH44" si="5">Y5/C5/30*1000000</f>
        <v>282.61563781964674</v>
      </c>
      <c r="AI5" s="328">
        <f>AC5*100/AA5</f>
        <v>12.185423911968158</v>
      </c>
    </row>
    <row r="6" spans="1:35" s="14" customFormat="1" ht="20.100000000000001" customHeight="1" thickTop="1" x14ac:dyDescent="0.15">
      <c r="A6" s="421" t="s">
        <v>49</v>
      </c>
      <c r="B6" s="29" t="s">
        <v>48</v>
      </c>
      <c r="C6" s="259">
        <f>基本データ!C11</f>
        <v>30703</v>
      </c>
      <c r="D6" s="267">
        <f>基本データ!D11</f>
        <v>671</v>
      </c>
      <c r="E6" s="32">
        <f>基本データ!E11</f>
        <v>501.2</v>
      </c>
      <c r="F6" s="32">
        <f>基本データ!F11</f>
        <v>169.8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573.79999999999995</v>
      </c>
      <c r="K6" s="32">
        <f>基本データ!K11</f>
        <v>427.3</v>
      </c>
      <c r="L6" s="32">
        <f>基本データ!L11</f>
        <v>146.5</v>
      </c>
      <c r="M6" s="273">
        <f>基本データ!M11</f>
        <v>35.5</v>
      </c>
      <c r="N6" s="32">
        <f>基本データ!N11</f>
        <v>14.7</v>
      </c>
      <c r="O6" s="32">
        <f>基本データ!O11</f>
        <v>20.8</v>
      </c>
      <c r="P6" s="273">
        <f>基本データ!P11</f>
        <v>61.7</v>
      </c>
      <c r="Q6" s="32">
        <f>基本データ!Q11</f>
        <v>59.2</v>
      </c>
      <c r="R6" s="32">
        <f>基本データ!R11</f>
        <v>2.5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247.2</v>
      </c>
      <c r="Z6" s="283">
        <f>基本データ!Z11</f>
        <v>918.2</v>
      </c>
      <c r="AA6" s="127">
        <f>基本データ!AA11</f>
        <v>671</v>
      </c>
      <c r="AB6" s="297">
        <f>基本データ!AB11</f>
        <v>609.29999999999995</v>
      </c>
      <c r="AC6" s="298">
        <f>基本データ!AC11</f>
        <v>61.7</v>
      </c>
      <c r="AD6" s="292">
        <f t="shared" si="1"/>
        <v>728.48473004809512</v>
      </c>
      <c r="AE6" s="308">
        <f t="shared" si="2"/>
        <v>661.49887633130299</v>
      </c>
      <c r="AF6" s="309">
        <f t="shared" si="3"/>
        <v>66.985853716792064</v>
      </c>
      <c r="AG6" s="318">
        <f t="shared" si="4"/>
        <v>996.86241301067219</v>
      </c>
      <c r="AH6" s="323">
        <f t="shared" si="5"/>
        <v>268.37768296257696</v>
      </c>
      <c r="AI6" s="329">
        <f t="shared" ref="AI6:AI38" si="6">AC6*100/AA6</f>
        <v>9.1952309985096878</v>
      </c>
    </row>
    <row r="7" spans="1:35" s="14" customFormat="1" ht="20.100000000000001" customHeight="1" x14ac:dyDescent="0.15">
      <c r="A7" s="421"/>
      <c r="B7" s="22" t="s">
        <v>46</v>
      </c>
      <c r="C7" s="90">
        <f>基本データ!C33</f>
        <v>2257</v>
      </c>
      <c r="D7" s="268">
        <f>基本データ!D33</f>
        <v>45.4</v>
      </c>
      <c r="E7" s="15">
        <f>基本データ!E33</f>
        <v>41.2</v>
      </c>
      <c r="F7" s="15">
        <f>基本データ!F33</f>
        <v>4.2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38.200000000000003</v>
      </c>
      <c r="K7" s="15">
        <f>基本データ!K33</f>
        <v>34.6</v>
      </c>
      <c r="L7" s="15">
        <f>基本データ!L33</f>
        <v>3.6</v>
      </c>
      <c r="M7" s="274">
        <f>基本データ!M33</f>
        <v>1.8</v>
      </c>
      <c r="N7" s="15">
        <f>基本データ!N33</f>
        <v>1.6</v>
      </c>
      <c r="O7" s="15">
        <f>基本データ!O33</f>
        <v>0.2</v>
      </c>
      <c r="P7" s="274">
        <f>基本データ!P33</f>
        <v>5.4</v>
      </c>
      <c r="Q7" s="15">
        <f>基本データ!Q33</f>
        <v>5</v>
      </c>
      <c r="R7" s="15">
        <f>基本データ!R33</f>
        <v>0.4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16.399999999999999</v>
      </c>
      <c r="Z7" s="284">
        <f>基本データ!Z33</f>
        <v>61.8</v>
      </c>
      <c r="AA7" s="128">
        <f>基本データ!AA33</f>
        <v>45.4</v>
      </c>
      <c r="AB7" s="275">
        <f>基本データ!AB33</f>
        <v>40</v>
      </c>
      <c r="AC7" s="299">
        <f>基本データ!AC33</f>
        <v>5.4</v>
      </c>
      <c r="AD7" s="292">
        <f t="shared" si="1"/>
        <v>670.50657214591649</v>
      </c>
      <c r="AE7" s="310">
        <f t="shared" si="2"/>
        <v>590.75468911534483</v>
      </c>
      <c r="AF7" s="311">
        <f t="shared" si="3"/>
        <v>79.751883030571562</v>
      </c>
      <c r="AG7" s="319">
        <f t="shared" si="4"/>
        <v>912.71599468320767</v>
      </c>
      <c r="AH7" s="324">
        <f t="shared" si="5"/>
        <v>242.20942253729135</v>
      </c>
      <c r="AI7" s="330">
        <f t="shared" si="6"/>
        <v>11.894273127753305</v>
      </c>
    </row>
    <row r="8" spans="1:35" s="14" customFormat="1" ht="20.100000000000001" customHeight="1" x14ac:dyDescent="0.15">
      <c r="A8" s="421"/>
      <c r="B8" s="22" t="s">
        <v>25</v>
      </c>
      <c r="C8" s="90">
        <f>基本データ!C34</f>
        <v>7718</v>
      </c>
      <c r="D8" s="268">
        <f>基本データ!D34</f>
        <v>126.8</v>
      </c>
      <c r="E8" s="15">
        <f>基本データ!E34</f>
        <v>122.6</v>
      </c>
      <c r="F8" s="15">
        <f>基本データ!F34</f>
        <v>4.1999999999999993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99.3</v>
      </c>
      <c r="K8" s="15">
        <f>基本データ!K34</f>
        <v>99.2</v>
      </c>
      <c r="L8" s="15">
        <f>基本データ!L34</f>
        <v>0.1</v>
      </c>
      <c r="M8" s="274">
        <f>基本データ!M34</f>
        <v>5.6999999999999993</v>
      </c>
      <c r="N8" s="15">
        <f>基本データ!N34</f>
        <v>5.0999999999999996</v>
      </c>
      <c r="O8" s="15">
        <f>基本データ!O34</f>
        <v>0.6</v>
      </c>
      <c r="P8" s="274">
        <f>基本データ!P34</f>
        <v>18.900000000000002</v>
      </c>
      <c r="Q8" s="15">
        <f>基本データ!Q34</f>
        <v>18.3</v>
      </c>
      <c r="R8" s="15">
        <f>基本データ!R34</f>
        <v>0.6</v>
      </c>
      <c r="S8" s="274">
        <f>基本データ!S34</f>
        <v>0.8</v>
      </c>
      <c r="T8" s="15">
        <f>基本データ!T34</f>
        <v>0</v>
      </c>
      <c r="U8" s="15">
        <f>基本データ!U34</f>
        <v>0.8</v>
      </c>
      <c r="V8" s="274">
        <f>基本データ!V34</f>
        <v>2.1</v>
      </c>
      <c r="W8" s="15">
        <f>基本データ!W34</f>
        <v>0</v>
      </c>
      <c r="X8" s="15">
        <f>基本データ!X34</f>
        <v>2.1</v>
      </c>
      <c r="Y8" s="112">
        <f>基本データ!Y34</f>
        <v>23.9</v>
      </c>
      <c r="Z8" s="284">
        <f>基本データ!Z34</f>
        <v>150.69999999999999</v>
      </c>
      <c r="AA8" s="128">
        <f>基本データ!AA34</f>
        <v>126.8</v>
      </c>
      <c r="AB8" s="275">
        <f>基本データ!AB34</f>
        <v>107.89999999999999</v>
      </c>
      <c r="AC8" s="299">
        <f>基本データ!AC34</f>
        <v>18.900000000000002</v>
      </c>
      <c r="AD8" s="292">
        <f t="shared" si="1"/>
        <v>547.63755722553333</v>
      </c>
      <c r="AE8" s="310">
        <f t="shared" si="2"/>
        <v>466.01019262330476</v>
      </c>
      <c r="AF8" s="311">
        <f t="shared" si="3"/>
        <v>81.627364602228553</v>
      </c>
      <c r="AG8" s="319">
        <f t="shared" si="4"/>
        <v>650.85946272782223</v>
      </c>
      <c r="AH8" s="324">
        <f t="shared" si="5"/>
        <v>103.22190550228902</v>
      </c>
      <c r="AI8" s="330">
        <f t="shared" si="6"/>
        <v>14.905362776025239</v>
      </c>
    </row>
    <row r="9" spans="1:35" s="14" customFormat="1" ht="20.100000000000001" customHeight="1" x14ac:dyDescent="0.15">
      <c r="A9" s="421"/>
      <c r="B9" s="22" t="s">
        <v>26</v>
      </c>
      <c r="C9" s="260">
        <f>基本データ!C35</f>
        <v>3824</v>
      </c>
      <c r="D9" s="269">
        <f>基本データ!D35</f>
        <v>74.8</v>
      </c>
      <c r="E9" s="16">
        <f>基本データ!E35</f>
        <v>62.5</v>
      </c>
      <c r="F9" s="16">
        <f>基本データ!F35</f>
        <v>12.3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60.8</v>
      </c>
      <c r="K9" s="16">
        <f>基本データ!K35</f>
        <v>51.8</v>
      </c>
      <c r="L9" s="16">
        <f>基本データ!L35</f>
        <v>9</v>
      </c>
      <c r="M9" s="275">
        <f>基本データ!M35</f>
        <v>5.4</v>
      </c>
      <c r="N9" s="16">
        <f>基本データ!N35</f>
        <v>2.1</v>
      </c>
      <c r="O9" s="16">
        <f>基本データ!O35</f>
        <v>3.3</v>
      </c>
      <c r="P9" s="275">
        <f>基本データ!P35</f>
        <v>8.6</v>
      </c>
      <c r="Q9" s="16">
        <f>基本データ!Q35</f>
        <v>8.6</v>
      </c>
      <c r="R9" s="16">
        <f>基本データ!R35</f>
        <v>0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25.4</v>
      </c>
      <c r="Z9" s="285">
        <f>基本データ!Z35</f>
        <v>100.19999999999999</v>
      </c>
      <c r="AA9" s="128">
        <f>基本データ!AA35</f>
        <v>74.8</v>
      </c>
      <c r="AB9" s="275">
        <f>基本データ!AB35</f>
        <v>66.2</v>
      </c>
      <c r="AC9" s="299">
        <f>基本データ!AC35</f>
        <v>8.6</v>
      </c>
      <c r="AD9" s="292">
        <f t="shared" si="1"/>
        <v>652.02231520223143</v>
      </c>
      <c r="AE9" s="310">
        <f t="shared" si="2"/>
        <v>577.05718270571822</v>
      </c>
      <c r="AF9" s="311">
        <f t="shared" si="3"/>
        <v>74.965132496513249</v>
      </c>
      <c r="AG9" s="319">
        <f t="shared" si="4"/>
        <v>873.4309623430961</v>
      </c>
      <c r="AH9" s="324">
        <f t="shared" si="5"/>
        <v>221.4086471408647</v>
      </c>
      <c r="AI9" s="330">
        <f t="shared" si="6"/>
        <v>11.497326203208557</v>
      </c>
    </row>
    <row r="10" spans="1:35" s="14" customFormat="1" ht="20.100000000000001" customHeight="1" x14ac:dyDescent="0.15">
      <c r="A10" s="421"/>
      <c r="B10" s="22" t="s">
        <v>9</v>
      </c>
      <c r="C10" s="90">
        <f>基本データ!C16</f>
        <v>23658</v>
      </c>
      <c r="D10" s="268">
        <f>基本データ!D16</f>
        <v>505.9</v>
      </c>
      <c r="E10" s="15">
        <f>基本データ!E16</f>
        <v>472.6</v>
      </c>
      <c r="F10" s="15">
        <f>基本データ!F16</f>
        <v>33.299999999999997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398.2</v>
      </c>
      <c r="K10" s="15">
        <f>基本データ!K16</f>
        <v>389.8</v>
      </c>
      <c r="L10" s="15">
        <f>基本データ!L16</f>
        <v>8.4</v>
      </c>
      <c r="M10" s="274">
        <f>基本データ!M16</f>
        <v>16.2</v>
      </c>
      <c r="N10" s="15">
        <f>基本データ!N16</f>
        <v>13.5</v>
      </c>
      <c r="O10" s="15">
        <f>基本データ!O16</f>
        <v>2.7</v>
      </c>
      <c r="P10" s="274">
        <f>基本データ!P16</f>
        <v>47.2</v>
      </c>
      <c r="Q10" s="15">
        <f>基本データ!Q16</f>
        <v>46.7</v>
      </c>
      <c r="R10" s="15">
        <f>基本データ!R16</f>
        <v>0.5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44.3</v>
      </c>
      <c r="W10" s="15">
        <f>基本データ!W16</f>
        <v>22.6</v>
      </c>
      <c r="X10" s="15">
        <f>基本データ!X16</f>
        <v>21.7</v>
      </c>
      <c r="Y10" s="112">
        <f>基本データ!Y16</f>
        <v>143.19999999999999</v>
      </c>
      <c r="Z10" s="284">
        <f>基本データ!Z16</f>
        <v>649.09999999999991</v>
      </c>
      <c r="AA10" s="128">
        <f>基本データ!AA16</f>
        <v>505.9</v>
      </c>
      <c r="AB10" s="275">
        <f>基本データ!AB16</f>
        <v>458.7</v>
      </c>
      <c r="AC10" s="299">
        <f>基本データ!AC16</f>
        <v>47.2</v>
      </c>
      <c r="AD10" s="292">
        <f t="shared" si="1"/>
        <v>712.79623524107421</v>
      </c>
      <c r="AE10" s="310">
        <f t="shared" si="2"/>
        <v>646.29300870741395</v>
      </c>
      <c r="AF10" s="311">
        <f t="shared" si="3"/>
        <v>66.503226533660225</v>
      </c>
      <c r="AG10" s="319">
        <f t="shared" si="4"/>
        <v>914.56026150421258</v>
      </c>
      <c r="AH10" s="324">
        <f t="shared" si="5"/>
        <v>201.76402626313859</v>
      </c>
      <c r="AI10" s="330">
        <f t="shared" si="6"/>
        <v>9.3299070962640851</v>
      </c>
    </row>
    <row r="11" spans="1:35" s="14" customFormat="1" ht="20.100000000000001" customHeight="1" x14ac:dyDescent="0.15">
      <c r="A11" s="421"/>
      <c r="B11" s="22" t="s">
        <v>27</v>
      </c>
      <c r="C11" s="90">
        <f>基本データ!C36</f>
        <v>4990</v>
      </c>
      <c r="D11" s="268">
        <f>基本データ!D36</f>
        <v>88.1</v>
      </c>
      <c r="E11" s="15">
        <f>基本データ!E36</f>
        <v>85.4</v>
      </c>
      <c r="F11" s="15">
        <f>基本データ!F36</f>
        <v>2.7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68.3</v>
      </c>
      <c r="K11" s="15">
        <f>基本データ!K36</f>
        <v>67.7</v>
      </c>
      <c r="L11" s="15">
        <f>基本データ!L36</f>
        <v>0.6</v>
      </c>
      <c r="M11" s="274">
        <f>基本データ!M36</f>
        <v>2.6</v>
      </c>
      <c r="N11" s="15">
        <f>基本データ!N36</f>
        <v>2.6</v>
      </c>
      <c r="O11" s="15">
        <f>基本データ!O36</f>
        <v>0</v>
      </c>
      <c r="P11" s="274">
        <f>基本データ!P36</f>
        <v>12</v>
      </c>
      <c r="Q11" s="15">
        <f>基本データ!Q36</f>
        <v>11.9</v>
      </c>
      <c r="R11" s="15">
        <f>基本データ!R36</f>
        <v>0.1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5.2</v>
      </c>
      <c r="W11" s="15">
        <f>基本データ!W36</f>
        <v>3.2</v>
      </c>
      <c r="X11" s="15">
        <f>基本データ!X36</f>
        <v>2</v>
      </c>
      <c r="Y11" s="112">
        <f>基本データ!Y36</f>
        <v>14.5</v>
      </c>
      <c r="Z11" s="284">
        <f>基本データ!Z36</f>
        <v>102.6</v>
      </c>
      <c r="AA11" s="128">
        <f>基本データ!AA36</f>
        <v>88.1</v>
      </c>
      <c r="AB11" s="275">
        <f>基本データ!AB36</f>
        <v>76.099999999999994</v>
      </c>
      <c r="AC11" s="299">
        <f>基本データ!AC36</f>
        <v>12</v>
      </c>
      <c r="AD11" s="292">
        <f t="shared" si="1"/>
        <v>588.51035404141624</v>
      </c>
      <c r="AE11" s="310">
        <f t="shared" si="2"/>
        <v>508.35003340013355</v>
      </c>
      <c r="AF11" s="311">
        <f t="shared" si="3"/>
        <v>80.160320641282553</v>
      </c>
      <c r="AG11" s="319">
        <f t="shared" si="4"/>
        <v>685.37074148296585</v>
      </c>
      <c r="AH11" s="324">
        <f t="shared" si="5"/>
        <v>96.860387441549761</v>
      </c>
      <c r="AI11" s="330">
        <f t="shared" si="6"/>
        <v>13.620885357548241</v>
      </c>
    </row>
    <row r="12" spans="1:35" s="14" customFormat="1" ht="20.100000000000001" customHeight="1" x14ac:dyDescent="0.15">
      <c r="A12" s="421"/>
      <c r="B12" s="22" t="s">
        <v>28</v>
      </c>
      <c r="C12" s="90">
        <f>基本データ!C37</f>
        <v>14421</v>
      </c>
      <c r="D12" s="268">
        <f>基本データ!D37</f>
        <v>291.2</v>
      </c>
      <c r="E12" s="15">
        <f>基本データ!E37</f>
        <v>240.6</v>
      </c>
      <c r="F12" s="15">
        <f>基本データ!F37</f>
        <v>50.6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244.39999999999998</v>
      </c>
      <c r="K12" s="15">
        <f>基本データ!K37</f>
        <v>203.1</v>
      </c>
      <c r="L12" s="15">
        <f>基本データ!L37</f>
        <v>41.3</v>
      </c>
      <c r="M12" s="274">
        <f>基本データ!M37</f>
        <v>16.600000000000001</v>
      </c>
      <c r="N12" s="15">
        <f>基本データ!N37</f>
        <v>8.9</v>
      </c>
      <c r="O12" s="15">
        <f>基本データ!O37</f>
        <v>7.7</v>
      </c>
      <c r="P12" s="274">
        <f>基本データ!P37</f>
        <v>30.200000000000003</v>
      </c>
      <c r="Q12" s="15">
        <f>基本データ!Q37</f>
        <v>28.6</v>
      </c>
      <c r="R12" s="15">
        <f>基本データ!R37</f>
        <v>1.6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78.2</v>
      </c>
      <c r="Z12" s="284">
        <f>基本データ!Z37</f>
        <v>369.4</v>
      </c>
      <c r="AA12" s="128">
        <f>基本データ!AA37</f>
        <v>291.2</v>
      </c>
      <c r="AB12" s="275">
        <f>基本データ!AB37</f>
        <v>261</v>
      </c>
      <c r="AC12" s="299">
        <f>基本データ!AC37</f>
        <v>30.200000000000003</v>
      </c>
      <c r="AD12" s="292">
        <f t="shared" si="1"/>
        <v>673.09248087280127</v>
      </c>
      <c r="AE12" s="310">
        <f t="shared" si="2"/>
        <v>603.28687330975652</v>
      </c>
      <c r="AF12" s="311">
        <f t="shared" si="3"/>
        <v>69.805607563044632</v>
      </c>
      <c r="AG12" s="319">
        <f t="shared" si="4"/>
        <v>853.84739846982416</v>
      </c>
      <c r="AH12" s="324">
        <f t="shared" si="5"/>
        <v>180.75491759702285</v>
      </c>
      <c r="AI12" s="330">
        <f t="shared" si="6"/>
        <v>10.370879120879122</v>
      </c>
    </row>
    <row r="13" spans="1:35" s="14" customFormat="1" ht="19.5" customHeight="1" thickBot="1" x14ac:dyDescent="0.2">
      <c r="A13" s="421"/>
      <c r="B13" s="24" t="s">
        <v>29</v>
      </c>
      <c r="C13" s="261">
        <f>基本データ!C38</f>
        <v>10389</v>
      </c>
      <c r="D13" s="270">
        <f>基本データ!D38</f>
        <v>183.4</v>
      </c>
      <c r="E13" s="25">
        <f>基本データ!E38</f>
        <v>167.5</v>
      </c>
      <c r="F13" s="25">
        <f>基本データ!F38</f>
        <v>15.9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141.9</v>
      </c>
      <c r="K13" s="25">
        <f>基本データ!K38</f>
        <v>139.6</v>
      </c>
      <c r="L13" s="25">
        <f>基本データ!L38</f>
        <v>2.2999999999999998</v>
      </c>
      <c r="M13" s="276">
        <f>基本データ!M38</f>
        <v>6.4</v>
      </c>
      <c r="N13" s="25">
        <f>基本データ!N38</f>
        <v>5.5</v>
      </c>
      <c r="O13" s="25">
        <f>基本データ!O38</f>
        <v>0.9</v>
      </c>
      <c r="P13" s="276">
        <f>基本データ!P38</f>
        <v>23.7</v>
      </c>
      <c r="Q13" s="25">
        <f>基本データ!Q38</f>
        <v>22.4</v>
      </c>
      <c r="R13" s="25">
        <f>基本データ!R38</f>
        <v>1.3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11.4</v>
      </c>
      <c r="W13" s="25">
        <f>基本データ!W38</f>
        <v>0</v>
      </c>
      <c r="X13" s="25">
        <f>基本データ!X38</f>
        <v>11.4</v>
      </c>
      <c r="Y13" s="280">
        <f>基本データ!Y38</f>
        <v>42.1</v>
      </c>
      <c r="Z13" s="286">
        <f>基本データ!Z38</f>
        <v>225.5</v>
      </c>
      <c r="AA13" s="289">
        <f>基本データ!AA38</f>
        <v>183.4</v>
      </c>
      <c r="AB13" s="300">
        <f>基本データ!AB38</f>
        <v>159.70000000000002</v>
      </c>
      <c r="AC13" s="301">
        <f>基本データ!AC38</f>
        <v>23.7</v>
      </c>
      <c r="AD13" s="293">
        <f t="shared" si="1"/>
        <v>588.4429043539642</v>
      </c>
      <c r="AE13" s="312">
        <f t="shared" si="2"/>
        <v>512.40093688837555</v>
      </c>
      <c r="AF13" s="313">
        <f t="shared" si="3"/>
        <v>76.041967465588598</v>
      </c>
      <c r="AG13" s="320">
        <f t="shared" si="4"/>
        <v>723.52167356498853</v>
      </c>
      <c r="AH13" s="325">
        <f t="shared" si="5"/>
        <v>135.07876921102451</v>
      </c>
      <c r="AI13" s="331">
        <f t="shared" si="6"/>
        <v>12.92257360959651</v>
      </c>
    </row>
    <row r="14" spans="1:35" s="85" customFormat="1" ht="20.100000000000001" customHeight="1" thickTop="1" thickBot="1" x14ac:dyDescent="0.2">
      <c r="A14" s="422" t="s">
        <v>35</v>
      </c>
      <c r="B14" s="423"/>
      <c r="C14" s="72">
        <f>SUM(C6:C13)</f>
        <v>97960</v>
      </c>
      <c r="D14" s="73">
        <f>SUM(D6:D13)</f>
        <v>1986.6</v>
      </c>
      <c r="E14" s="74">
        <f t="shared" ref="E14:AC14" si="7">SUM(E6:E13)</f>
        <v>1693.6</v>
      </c>
      <c r="F14" s="74">
        <f t="shared" si="7"/>
        <v>293</v>
      </c>
      <c r="G14" s="74">
        <f>SUM(G6:G13)</f>
        <v>0</v>
      </c>
      <c r="H14" s="74">
        <f t="shared" si="7"/>
        <v>0</v>
      </c>
      <c r="I14" s="74">
        <f>SUM(I6:I13)</f>
        <v>0</v>
      </c>
      <c r="J14" s="74">
        <f t="shared" si="7"/>
        <v>1624.9</v>
      </c>
      <c r="K14" s="74">
        <f t="shared" si="7"/>
        <v>1413.1</v>
      </c>
      <c r="L14" s="74">
        <f t="shared" si="7"/>
        <v>211.8</v>
      </c>
      <c r="M14" s="74">
        <f t="shared" si="7"/>
        <v>90.199999999999989</v>
      </c>
      <c r="N14" s="74">
        <f t="shared" si="7"/>
        <v>54</v>
      </c>
      <c r="O14" s="74">
        <f t="shared" si="7"/>
        <v>36.200000000000003</v>
      </c>
      <c r="P14" s="74">
        <f t="shared" si="7"/>
        <v>207.7</v>
      </c>
      <c r="Q14" s="74">
        <f t="shared" si="7"/>
        <v>200.70000000000002</v>
      </c>
      <c r="R14" s="74">
        <f t="shared" si="7"/>
        <v>6.9999999999999991</v>
      </c>
      <c r="S14" s="74">
        <f t="shared" si="7"/>
        <v>0.8</v>
      </c>
      <c r="T14" s="74">
        <f t="shared" si="7"/>
        <v>0</v>
      </c>
      <c r="U14" s="74">
        <f t="shared" si="7"/>
        <v>0.8</v>
      </c>
      <c r="V14" s="74">
        <f t="shared" si="7"/>
        <v>63</v>
      </c>
      <c r="W14" s="74">
        <f t="shared" si="7"/>
        <v>25.8</v>
      </c>
      <c r="X14" s="74">
        <f t="shared" si="7"/>
        <v>37.200000000000003</v>
      </c>
      <c r="Y14" s="74">
        <f t="shared" si="7"/>
        <v>590.9</v>
      </c>
      <c r="Z14" s="75">
        <f t="shared" si="7"/>
        <v>2577.5</v>
      </c>
      <c r="AA14" s="76">
        <f t="shared" si="7"/>
        <v>1986.6</v>
      </c>
      <c r="AB14" s="77">
        <f t="shared" si="7"/>
        <v>1778.8999999999999</v>
      </c>
      <c r="AC14" s="78">
        <f t="shared" si="7"/>
        <v>207.7</v>
      </c>
      <c r="AD14" s="79">
        <f t="shared" si="1"/>
        <v>675.99020008166599</v>
      </c>
      <c r="AE14" s="80">
        <f t="shared" si="2"/>
        <v>605.31509459643382</v>
      </c>
      <c r="AF14" s="81">
        <f t="shared" si="3"/>
        <v>70.675105485232052</v>
      </c>
      <c r="AG14" s="82">
        <f t="shared" si="4"/>
        <v>877.05866340002729</v>
      </c>
      <c r="AH14" s="83">
        <f t="shared" si="5"/>
        <v>201.06846331836121</v>
      </c>
      <c r="AI14" s="84">
        <f t="shared" si="6"/>
        <v>10.455048827141852</v>
      </c>
    </row>
    <row r="15" spans="1:35" s="14" customFormat="1" ht="20.100000000000001" customHeight="1" x14ac:dyDescent="0.15">
      <c r="A15" s="426" t="s">
        <v>50</v>
      </c>
      <c r="B15" s="21" t="s">
        <v>0</v>
      </c>
      <c r="C15" s="262">
        <f>基本データ!C6</f>
        <v>275321</v>
      </c>
      <c r="D15" s="271">
        <f>基本データ!D6</f>
        <v>4940.2</v>
      </c>
      <c r="E15" s="20">
        <f>基本データ!E6</f>
        <v>4885.9000000000005</v>
      </c>
      <c r="F15" s="20">
        <f>基本データ!F6</f>
        <v>54.3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3929.9</v>
      </c>
      <c r="K15" s="20">
        <f>基本データ!K6</f>
        <v>3897.9</v>
      </c>
      <c r="L15" s="20">
        <f>基本データ!L6</f>
        <v>32</v>
      </c>
      <c r="M15" s="277">
        <f>基本データ!M6</f>
        <v>211.8</v>
      </c>
      <c r="N15" s="20">
        <f>基本データ!N6</f>
        <v>208.4</v>
      </c>
      <c r="O15" s="20">
        <f>基本データ!O6</f>
        <v>3.4</v>
      </c>
      <c r="P15" s="277">
        <f>基本データ!P6</f>
        <v>721.19999999999993</v>
      </c>
      <c r="Q15" s="20">
        <f>基本データ!Q6</f>
        <v>720.3</v>
      </c>
      <c r="R15" s="20">
        <f>基本データ!R6</f>
        <v>0.9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77.3</v>
      </c>
      <c r="W15" s="20">
        <f>基本データ!W6</f>
        <v>59.3</v>
      </c>
      <c r="X15" s="20">
        <f>基本データ!X6</f>
        <v>18</v>
      </c>
      <c r="Y15" s="281">
        <f>基本データ!Y6</f>
        <v>2989.6</v>
      </c>
      <c r="Z15" s="287">
        <f>基本データ!Z6</f>
        <v>7929.7999999999993</v>
      </c>
      <c r="AA15" s="290">
        <f>基本データ!AA6</f>
        <v>4940.2</v>
      </c>
      <c r="AB15" s="302">
        <f>基本データ!AB6</f>
        <v>4219</v>
      </c>
      <c r="AC15" s="303">
        <f>基本データ!AC6</f>
        <v>721.19999999999993</v>
      </c>
      <c r="AD15" s="294">
        <f t="shared" si="1"/>
        <v>598.11395909986288</v>
      </c>
      <c r="AE15" s="314">
        <f t="shared" si="2"/>
        <v>510.79769917054398</v>
      </c>
      <c r="AF15" s="315">
        <f t="shared" si="3"/>
        <v>87.316259929318846</v>
      </c>
      <c r="AG15" s="321">
        <f t="shared" si="4"/>
        <v>960.06721850736653</v>
      </c>
      <c r="AH15" s="326">
        <f t="shared" si="5"/>
        <v>361.95325940750377</v>
      </c>
      <c r="AI15" s="332">
        <f t="shared" si="6"/>
        <v>14.59859924699405</v>
      </c>
    </row>
    <row r="16" spans="1:35" s="14" customFormat="1" ht="20.100000000000001" customHeight="1" x14ac:dyDescent="0.15">
      <c r="A16" s="421"/>
      <c r="B16" s="22" t="s">
        <v>10</v>
      </c>
      <c r="C16" s="90">
        <f>基本データ!C17</f>
        <v>22788</v>
      </c>
      <c r="D16" s="268">
        <f>基本データ!D17</f>
        <v>547.80000000000007</v>
      </c>
      <c r="E16" s="15">
        <f>基本データ!E17</f>
        <v>470.6</v>
      </c>
      <c r="F16" s="15">
        <f>基本データ!F17</f>
        <v>77.2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472.90000000000003</v>
      </c>
      <c r="K16" s="15">
        <f>基本データ!K17</f>
        <v>413.1</v>
      </c>
      <c r="L16" s="15">
        <f>基本データ!L17</f>
        <v>59.8</v>
      </c>
      <c r="M16" s="274">
        <f>基本データ!M17</f>
        <v>11.5</v>
      </c>
      <c r="N16" s="15">
        <f>基本データ!N17</f>
        <v>11.4</v>
      </c>
      <c r="O16" s="15">
        <f>基本データ!O17</f>
        <v>0.1</v>
      </c>
      <c r="P16" s="274">
        <f>基本データ!P17</f>
        <v>48.5</v>
      </c>
      <c r="Q16" s="15">
        <f>基本データ!Q17</f>
        <v>46.1</v>
      </c>
      <c r="R16" s="15">
        <f>基本データ!R17</f>
        <v>2.4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14.9</v>
      </c>
      <c r="W16" s="15">
        <f>基本データ!W17</f>
        <v>0</v>
      </c>
      <c r="X16" s="15">
        <f>基本データ!X17</f>
        <v>14.9</v>
      </c>
      <c r="Y16" s="112">
        <f>基本データ!Y17</f>
        <v>255</v>
      </c>
      <c r="Z16" s="284">
        <f>基本データ!Z17</f>
        <v>802.80000000000007</v>
      </c>
      <c r="AA16" s="128">
        <f>基本データ!AA17</f>
        <v>547.79999999999995</v>
      </c>
      <c r="AB16" s="275">
        <f>基本データ!AB17</f>
        <v>499.3</v>
      </c>
      <c r="AC16" s="299">
        <f>基本データ!AC17</f>
        <v>48.5</v>
      </c>
      <c r="AD16" s="292">
        <f t="shared" si="1"/>
        <v>801.29892926101445</v>
      </c>
      <c r="AE16" s="310">
        <f t="shared" si="2"/>
        <v>730.35515768533151</v>
      </c>
      <c r="AF16" s="311">
        <f t="shared" si="3"/>
        <v>70.943771575683101</v>
      </c>
      <c r="AG16" s="319">
        <f t="shared" si="4"/>
        <v>1174.3022643496579</v>
      </c>
      <c r="AH16" s="324">
        <f t="shared" si="5"/>
        <v>373.00333508864315</v>
      </c>
      <c r="AI16" s="330">
        <f t="shared" si="6"/>
        <v>8.8535962029937938</v>
      </c>
    </row>
    <row r="17" spans="1:35" s="14" customFormat="1" ht="20.100000000000001" customHeight="1" x14ac:dyDescent="0.15">
      <c r="A17" s="421"/>
      <c r="B17" s="22" t="s">
        <v>12</v>
      </c>
      <c r="C17" s="90">
        <f>基本データ!C20</f>
        <v>14736</v>
      </c>
      <c r="D17" s="268">
        <f>基本データ!D20</f>
        <v>373.8</v>
      </c>
      <c r="E17" s="15">
        <f>基本データ!E20</f>
        <v>341.6</v>
      </c>
      <c r="F17" s="15">
        <f>基本データ!F20</f>
        <v>32.200000000000003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309.2</v>
      </c>
      <c r="K17" s="15">
        <f>基本データ!K20</f>
        <v>297.3</v>
      </c>
      <c r="L17" s="15">
        <f>基本データ!L20</f>
        <v>11.9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36.900000000000006</v>
      </c>
      <c r="Q17" s="15">
        <f>基本データ!Q20</f>
        <v>35.200000000000003</v>
      </c>
      <c r="R17" s="15">
        <f>基本データ!R20</f>
        <v>1.7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27.700000000000003</v>
      </c>
      <c r="W17" s="15">
        <f>基本データ!W20</f>
        <v>9.1</v>
      </c>
      <c r="X17" s="15">
        <f>基本データ!X20</f>
        <v>18.600000000000001</v>
      </c>
      <c r="Y17" s="112">
        <f>基本データ!Y20</f>
        <v>122.1</v>
      </c>
      <c r="Z17" s="284">
        <f>基本データ!Z20</f>
        <v>495.9</v>
      </c>
      <c r="AA17" s="128">
        <f>基本データ!AA20</f>
        <v>373.79999999999995</v>
      </c>
      <c r="AB17" s="275">
        <f>基本データ!AB20</f>
        <v>336.9</v>
      </c>
      <c r="AC17" s="299">
        <f>基本データ!AC20</f>
        <v>36.900000000000006</v>
      </c>
      <c r="AD17" s="292">
        <f t="shared" si="1"/>
        <v>845.54831704668823</v>
      </c>
      <c r="AE17" s="310">
        <f t="shared" si="2"/>
        <v>762.07926167209553</v>
      </c>
      <c r="AF17" s="311">
        <f t="shared" si="3"/>
        <v>83.469055374592841</v>
      </c>
      <c r="AG17" s="319">
        <f t="shared" si="4"/>
        <v>1121.7426710097718</v>
      </c>
      <c r="AH17" s="324">
        <f t="shared" si="5"/>
        <v>276.19435396308359</v>
      </c>
      <c r="AI17" s="330">
        <f>基本データ!AI20</f>
        <v>9.8715890850722339</v>
      </c>
    </row>
    <row r="18" spans="1:35" s="14" customFormat="1" ht="20.100000000000001" customHeight="1" x14ac:dyDescent="0.15">
      <c r="A18" s="421"/>
      <c r="B18" s="22" t="s">
        <v>13</v>
      </c>
      <c r="C18" s="90">
        <f>基本データ!C21</f>
        <v>5155</v>
      </c>
      <c r="D18" s="268">
        <f>基本データ!D21</f>
        <v>101.5</v>
      </c>
      <c r="E18" s="15">
        <f>基本データ!E21</f>
        <v>92.5</v>
      </c>
      <c r="F18" s="15">
        <f>基本データ!F21</f>
        <v>9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58.9</v>
      </c>
      <c r="K18" s="15">
        <f>基本データ!K21</f>
        <v>54.4</v>
      </c>
      <c r="L18" s="15">
        <f>基本データ!L21</f>
        <v>4.5</v>
      </c>
      <c r="M18" s="274">
        <f>基本データ!M21</f>
        <v>11.1</v>
      </c>
      <c r="N18" s="15">
        <f>基本データ!N21</f>
        <v>6.6</v>
      </c>
      <c r="O18" s="15">
        <f>基本データ!O21</f>
        <v>4.5</v>
      </c>
      <c r="P18" s="274">
        <f>基本データ!P21</f>
        <v>31.5</v>
      </c>
      <c r="Q18" s="15">
        <f>基本データ!Q21</f>
        <v>31.5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33.700000000000003</v>
      </c>
      <c r="Z18" s="284">
        <f>基本データ!Z21</f>
        <v>135.19999999999999</v>
      </c>
      <c r="AA18" s="128">
        <f>基本データ!AA21</f>
        <v>101.5</v>
      </c>
      <c r="AB18" s="275">
        <f>基本データ!AB21</f>
        <v>70</v>
      </c>
      <c r="AC18" s="299">
        <f>基本データ!AC21</f>
        <v>31.5</v>
      </c>
      <c r="AD18" s="292">
        <f t="shared" si="1"/>
        <v>656.3207242159715</v>
      </c>
      <c r="AE18" s="310">
        <f t="shared" si="2"/>
        <v>452.63498221791144</v>
      </c>
      <c r="AF18" s="311">
        <f t="shared" si="3"/>
        <v>203.68574199806014</v>
      </c>
      <c r="AG18" s="319">
        <f t="shared" si="4"/>
        <v>874.23213708373748</v>
      </c>
      <c r="AH18" s="324">
        <f t="shared" si="5"/>
        <v>217.91141286776593</v>
      </c>
      <c r="AI18" s="330">
        <f>基本データ!AI21</f>
        <v>31.03448275862069</v>
      </c>
    </row>
    <row r="19" spans="1:35" s="14" customFormat="1" ht="20.100000000000001" customHeight="1" x14ac:dyDescent="0.15">
      <c r="A19" s="421"/>
      <c r="B19" s="22" t="s">
        <v>14</v>
      </c>
      <c r="C19" s="90">
        <f>基本データ!C22</f>
        <v>11303</v>
      </c>
      <c r="D19" s="268">
        <f>基本データ!D22</f>
        <v>241.10000000000002</v>
      </c>
      <c r="E19" s="15">
        <f>基本データ!E22</f>
        <v>215.6</v>
      </c>
      <c r="F19" s="15">
        <f>基本データ!F22</f>
        <v>25.5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187.4</v>
      </c>
      <c r="K19" s="15">
        <f>基本データ!K22</f>
        <v>169.4</v>
      </c>
      <c r="L19" s="15">
        <f>基本データ!L22</f>
        <v>18</v>
      </c>
      <c r="M19" s="274">
        <f>基本データ!M22</f>
        <v>9.8000000000000007</v>
      </c>
      <c r="N19" s="15">
        <f>基本データ!N22</f>
        <v>5.7</v>
      </c>
      <c r="O19" s="15">
        <f>基本データ!O22</f>
        <v>4.0999999999999996</v>
      </c>
      <c r="P19" s="274">
        <f>基本データ!P22</f>
        <v>39</v>
      </c>
      <c r="Q19" s="15">
        <f>基本データ!Q22</f>
        <v>37</v>
      </c>
      <c r="R19" s="15">
        <f>基本データ!R22</f>
        <v>2</v>
      </c>
      <c r="S19" s="274">
        <f>基本データ!S22</f>
        <v>0.8</v>
      </c>
      <c r="T19" s="15">
        <f>基本データ!T22</f>
        <v>0.8</v>
      </c>
      <c r="U19" s="15">
        <f>基本データ!U22</f>
        <v>0</v>
      </c>
      <c r="V19" s="274">
        <f>基本データ!V22</f>
        <v>4.0999999999999996</v>
      </c>
      <c r="W19" s="15">
        <f>基本データ!W22</f>
        <v>2.7</v>
      </c>
      <c r="X19" s="15">
        <f>基本データ!X22</f>
        <v>1.4</v>
      </c>
      <c r="Y19" s="112">
        <f>基本データ!Y22</f>
        <v>59.7</v>
      </c>
      <c r="Z19" s="284">
        <f>基本データ!Z22</f>
        <v>300.8</v>
      </c>
      <c r="AA19" s="128">
        <f>基本データ!AA22</f>
        <v>241.10000000000002</v>
      </c>
      <c r="AB19" s="275">
        <f>基本データ!AB22</f>
        <v>202.10000000000002</v>
      </c>
      <c r="AC19" s="299">
        <f>基本データ!AC22</f>
        <v>39</v>
      </c>
      <c r="AD19" s="292">
        <f t="shared" si="1"/>
        <v>711.02067297767553</v>
      </c>
      <c r="AE19" s="310">
        <f t="shared" si="2"/>
        <v>596.00695980418186</v>
      </c>
      <c r="AF19" s="311">
        <f t="shared" si="3"/>
        <v>115.01371317349376</v>
      </c>
      <c r="AG19" s="319">
        <f t="shared" si="4"/>
        <v>887.08012622017748</v>
      </c>
      <c r="AH19" s="324">
        <f t="shared" si="5"/>
        <v>176.059453242502</v>
      </c>
      <c r="AI19" s="330">
        <f>基本データ!AI22</f>
        <v>16.17586063873911</v>
      </c>
    </row>
    <row r="20" spans="1:35" s="14" customFormat="1" ht="20.100000000000001" customHeight="1" x14ac:dyDescent="0.15">
      <c r="A20" s="421"/>
      <c r="B20" s="39" t="s">
        <v>59</v>
      </c>
      <c r="C20" s="90">
        <f>基本データ!C19</f>
        <v>53994</v>
      </c>
      <c r="D20" s="268">
        <f>基本データ!D19</f>
        <v>1136</v>
      </c>
      <c r="E20" s="15">
        <f>基本データ!E19</f>
        <v>1042.8999999999999</v>
      </c>
      <c r="F20" s="15">
        <f>基本データ!F19</f>
        <v>93.1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919.8</v>
      </c>
      <c r="K20" s="15">
        <f>基本データ!K19</f>
        <v>889.9</v>
      </c>
      <c r="L20" s="15">
        <f>基本データ!L19</f>
        <v>29.9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134.30000000000001</v>
      </c>
      <c r="Q20" s="15">
        <f>基本データ!Q19</f>
        <v>126.8</v>
      </c>
      <c r="R20" s="15">
        <f>基本データ!R19</f>
        <v>7.5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81.900000000000006</v>
      </c>
      <c r="W20" s="15">
        <f>基本データ!W19</f>
        <v>26.2</v>
      </c>
      <c r="X20" s="15">
        <f>基本データ!X19</f>
        <v>55.7</v>
      </c>
      <c r="Y20" s="112">
        <f>基本データ!Y19</f>
        <v>297.5</v>
      </c>
      <c r="Z20" s="284">
        <f>基本データ!Z19</f>
        <v>1433.5</v>
      </c>
      <c r="AA20" s="128">
        <f>基本データ!AA19</f>
        <v>1136</v>
      </c>
      <c r="AB20" s="275">
        <f>基本データ!AB19</f>
        <v>1001.6999999999999</v>
      </c>
      <c r="AC20" s="299">
        <f>基本データ!AC19</f>
        <v>134.30000000000001</v>
      </c>
      <c r="AD20" s="292">
        <f t="shared" si="1"/>
        <v>701.31249151140253</v>
      </c>
      <c r="AE20" s="310">
        <f t="shared" si="2"/>
        <v>618.40204467163005</v>
      </c>
      <c r="AF20" s="311">
        <f t="shared" si="3"/>
        <v>82.910446839772334</v>
      </c>
      <c r="AG20" s="319">
        <f t="shared" si="4"/>
        <v>884.97487375140452</v>
      </c>
      <c r="AH20" s="324">
        <f t="shared" si="5"/>
        <v>183.66238224000199</v>
      </c>
      <c r="AI20" s="330">
        <f>基本データ!AI19</f>
        <v>11.822183098591552</v>
      </c>
    </row>
    <row r="21" spans="1:35" s="14" customFormat="1" ht="20.100000000000001" customHeight="1" x14ac:dyDescent="0.15">
      <c r="A21" s="421"/>
      <c r="B21" s="22" t="s">
        <v>15</v>
      </c>
      <c r="C21" s="90">
        <f>基本データ!C23</f>
        <v>32483</v>
      </c>
      <c r="D21" s="268">
        <f>基本データ!D23</f>
        <v>547.5</v>
      </c>
      <c r="E21" s="15">
        <f>基本データ!E23</f>
        <v>519.29999999999995</v>
      </c>
      <c r="F21" s="15">
        <f>基本データ!F23</f>
        <v>28.200000000000003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394.7</v>
      </c>
      <c r="K21" s="15">
        <f>基本データ!K23</f>
        <v>381.4</v>
      </c>
      <c r="L21" s="15">
        <f>基本データ!L23</f>
        <v>13.3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111</v>
      </c>
      <c r="Q21" s="15">
        <f>基本データ!Q23</f>
        <v>110.9</v>
      </c>
      <c r="R21" s="15">
        <f>基本データ!R23</f>
        <v>0.1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41.8</v>
      </c>
      <c r="W21" s="15">
        <f>基本データ!W23</f>
        <v>27</v>
      </c>
      <c r="X21" s="15">
        <f>基本データ!X23</f>
        <v>14.8</v>
      </c>
      <c r="Y21" s="112">
        <f>基本データ!Y23</f>
        <v>171.8</v>
      </c>
      <c r="Z21" s="284">
        <f>基本データ!Z23</f>
        <v>719.3</v>
      </c>
      <c r="AA21" s="128">
        <f>基本データ!AA23</f>
        <v>547.5</v>
      </c>
      <c r="AB21" s="275">
        <f>基本データ!AB23</f>
        <v>436.5</v>
      </c>
      <c r="AC21" s="299">
        <f>基本データ!AC23</f>
        <v>111</v>
      </c>
      <c r="AD21" s="292">
        <f t="shared" si="1"/>
        <v>561.83234307176065</v>
      </c>
      <c r="AE21" s="310">
        <f t="shared" si="2"/>
        <v>447.92660776406115</v>
      </c>
      <c r="AF21" s="311">
        <f t="shared" si="3"/>
        <v>113.90573530769942</v>
      </c>
      <c r="AG21" s="319">
        <f t="shared" si="4"/>
        <v>738.12968834980336</v>
      </c>
      <c r="AH21" s="324">
        <f t="shared" si="5"/>
        <v>176.29734527804288</v>
      </c>
      <c r="AI21" s="330">
        <f t="shared" si="6"/>
        <v>20.273972602739725</v>
      </c>
    </row>
    <row r="22" spans="1:35" s="14" customFormat="1" ht="20.25" customHeight="1" thickBot="1" x14ac:dyDescent="0.2">
      <c r="A22" s="421"/>
      <c r="B22" s="24" t="s">
        <v>16</v>
      </c>
      <c r="C22" s="261">
        <f>基本データ!C24</f>
        <v>26141</v>
      </c>
      <c r="D22" s="270">
        <f>基本データ!D24</f>
        <v>489.8</v>
      </c>
      <c r="E22" s="25">
        <f>基本データ!E24</f>
        <v>459.3</v>
      </c>
      <c r="F22" s="25">
        <f>基本データ!F24</f>
        <v>30.5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370.40000000000003</v>
      </c>
      <c r="K22" s="25">
        <f>基本データ!K24</f>
        <v>354.6</v>
      </c>
      <c r="L22" s="25">
        <f>基本データ!L24</f>
        <v>15.8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83.7</v>
      </c>
      <c r="Q22" s="25">
        <f>基本データ!Q24</f>
        <v>83.7</v>
      </c>
      <c r="R22" s="25">
        <f>基本データ!R24</f>
        <v>0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35.700000000000003</v>
      </c>
      <c r="W22" s="25">
        <f>基本データ!W24</f>
        <v>21</v>
      </c>
      <c r="X22" s="25">
        <f>基本データ!X24</f>
        <v>14.7</v>
      </c>
      <c r="Y22" s="280">
        <f>基本データ!Y24</f>
        <v>342.7</v>
      </c>
      <c r="Z22" s="286">
        <f>基本データ!Z24</f>
        <v>832.5</v>
      </c>
      <c r="AA22" s="289">
        <f>基本データ!AA24</f>
        <v>489.8</v>
      </c>
      <c r="AB22" s="300">
        <f>基本データ!AB24</f>
        <v>406.1</v>
      </c>
      <c r="AC22" s="301">
        <f>基本データ!AC24</f>
        <v>83.7</v>
      </c>
      <c r="AD22" s="293">
        <f t="shared" si="1"/>
        <v>624.5616719584815</v>
      </c>
      <c r="AE22" s="312">
        <f t="shared" si="2"/>
        <v>517.83277864912088</v>
      </c>
      <c r="AF22" s="313">
        <f t="shared" si="3"/>
        <v>106.72889330936077</v>
      </c>
      <c r="AG22" s="320">
        <f t="shared" si="4"/>
        <v>1061.5508205500939</v>
      </c>
      <c r="AH22" s="325">
        <f t="shared" si="5"/>
        <v>436.98914859161209</v>
      </c>
      <c r="AI22" s="331">
        <f t="shared" si="6"/>
        <v>17.088607594936708</v>
      </c>
    </row>
    <row r="23" spans="1:35" s="85" customFormat="1" ht="20.100000000000001" customHeight="1" thickTop="1" thickBot="1" x14ac:dyDescent="0.2">
      <c r="A23" s="422" t="s">
        <v>35</v>
      </c>
      <c r="B23" s="423"/>
      <c r="C23" s="72">
        <f>SUM(C15:C22)</f>
        <v>441921</v>
      </c>
      <c r="D23" s="73">
        <f>SUM(D15:D22)</f>
        <v>8377.7000000000007</v>
      </c>
      <c r="E23" s="74">
        <f t="shared" ref="E23:AC23" si="8">SUM(E15:E22)</f>
        <v>8027.7000000000016</v>
      </c>
      <c r="F23" s="74">
        <f t="shared" si="8"/>
        <v>349.99999999999994</v>
      </c>
      <c r="G23" s="74">
        <f t="shared" si="8"/>
        <v>0</v>
      </c>
      <c r="H23" s="74">
        <f t="shared" si="8"/>
        <v>0</v>
      </c>
      <c r="I23" s="74">
        <f t="shared" si="8"/>
        <v>0</v>
      </c>
      <c r="J23" s="74">
        <f t="shared" si="8"/>
        <v>6643.1999999999989</v>
      </c>
      <c r="K23" s="74">
        <f t="shared" si="8"/>
        <v>6457.9999999999991</v>
      </c>
      <c r="L23" s="74">
        <f t="shared" si="8"/>
        <v>185.20000000000002</v>
      </c>
      <c r="M23" s="74">
        <f t="shared" si="8"/>
        <v>244.20000000000002</v>
      </c>
      <c r="N23" s="74">
        <f t="shared" si="8"/>
        <v>232.1</v>
      </c>
      <c r="O23" s="74">
        <f t="shared" si="8"/>
        <v>12.1</v>
      </c>
      <c r="P23" s="74">
        <f t="shared" si="8"/>
        <v>1206.0999999999999</v>
      </c>
      <c r="Q23" s="74">
        <f t="shared" si="8"/>
        <v>1191.5</v>
      </c>
      <c r="R23" s="74">
        <f t="shared" si="8"/>
        <v>14.6</v>
      </c>
      <c r="S23" s="74">
        <f t="shared" si="8"/>
        <v>0.8</v>
      </c>
      <c r="T23" s="74">
        <f t="shared" si="8"/>
        <v>0.8</v>
      </c>
      <c r="U23" s="74">
        <f t="shared" si="8"/>
        <v>0</v>
      </c>
      <c r="V23" s="74">
        <f t="shared" si="8"/>
        <v>283.39999999999998</v>
      </c>
      <c r="W23" s="74">
        <f t="shared" si="8"/>
        <v>145.30000000000001</v>
      </c>
      <c r="X23" s="74">
        <f t="shared" si="8"/>
        <v>138.1</v>
      </c>
      <c r="Y23" s="74">
        <f t="shared" si="8"/>
        <v>4272.0999999999995</v>
      </c>
      <c r="Z23" s="75">
        <f t="shared" si="8"/>
        <v>12649.799999999997</v>
      </c>
      <c r="AA23" s="76">
        <f t="shared" si="8"/>
        <v>8377.7000000000007</v>
      </c>
      <c r="AB23" s="77">
        <f t="shared" si="8"/>
        <v>7171.6</v>
      </c>
      <c r="AC23" s="78">
        <f t="shared" si="8"/>
        <v>1206.0999999999999</v>
      </c>
      <c r="AD23" s="79">
        <f t="shared" si="1"/>
        <v>631.91535742059489</v>
      </c>
      <c r="AE23" s="80">
        <f t="shared" si="2"/>
        <v>540.9413296343314</v>
      </c>
      <c r="AF23" s="81">
        <f t="shared" si="3"/>
        <v>90.974027786263463</v>
      </c>
      <c r="AG23" s="82">
        <f t="shared" si="4"/>
        <v>954.15243901059216</v>
      </c>
      <c r="AH23" s="83">
        <f t="shared" si="5"/>
        <v>322.23708158999756</v>
      </c>
      <c r="AI23" s="84">
        <f t="shared" si="6"/>
        <v>14.396552753142268</v>
      </c>
    </row>
    <row r="24" spans="1:35" s="14" customFormat="1" ht="20.100000000000001" customHeight="1" x14ac:dyDescent="0.15">
      <c r="A24" s="426" t="s">
        <v>51</v>
      </c>
      <c r="B24" s="21" t="s">
        <v>3</v>
      </c>
      <c r="C24" s="262">
        <f>基本データ!C9</f>
        <v>88906</v>
      </c>
      <c r="D24" s="271">
        <f>基本データ!D9</f>
        <v>1454.1999999999998</v>
      </c>
      <c r="E24" s="20">
        <f>基本データ!E9</f>
        <v>1415.6</v>
      </c>
      <c r="F24" s="20">
        <f>基本データ!F9</f>
        <v>38.6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1294.8</v>
      </c>
      <c r="K24" s="20">
        <f>基本データ!K9</f>
        <v>1268.5999999999999</v>
      </c>
      <c r="L24" s="20">
        <f>基本データ!L9</f>
        <v>26.2</v>
      </c>
      <c r="M24" s="277">
        <f>基本データ!M9</f>
        <v>58.3</v>
      </c>
      <c r="N24" s="20">
        <f>基本データ!N9</f>
        <v>50.5</v>
      </c>
      <c r="O24" s="20">
        <f>基本データ!O9</f>
        <v>7.8</v>
      </c>
      <c r="P24" s="277">
        <f>基本データ!P9</f>
        <v>96.5</v>
      </c>
      <c r="Q24" s="20">
        <f>基本データ!Q9</f>
        <v>96.5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4.5999999999999996</v>
      </c>
      <c r="W24" s="20">
        <f>基本データ!W9</f>
        <v>0</v>
      </c>
      <c r="X24" s="20">
        <f>基本データ!X9</f>
        <v>4.5999999999999996</v>
      </c>
      <c r="Y24" s="281">
        <f>基本データ!Y9</f>
        <v>904.5</v>
      </c>
      <c r="Z24" s="287">
        <f>基本データ!Z9</f>
        <v>2358.6999999999998</v>
      </c>
      <c r="AA24" s="290">
        <f>基本データ!AA9</f>
        <v>1454.1999999999998</v>
      </c>
      <c r="AB24" s="302">
        <f>基本データ!AB9</f>
        <v>1357.6999999999998</v>
      </c>
      <c r="AC24" s="303">
        <f>基本データ!AC9</f>
        <v>96.5</v>
      </c>
      <c r="AD24" s="294">
        <f t="shared" si="1"/>
        <v>545.22004514131015</v>
      </c>
      <c r="AE24" s="314">
        <f t="shared" si="2"/>
        <v>509.03950989434526</v>
      </c>
      <c r="AF24" s="315">
        <f t="shared" si="3"/>
        <v>36.180535246964958</v>
      </c>
      <c r="AG24" s="321">
        <f t="shared" si="4"/>
        <v>884.34226411415796</v>
      </c>
      <c r="AH24" s="326">
        <f t="shared" si="5"/>
        <v>339.12221897284769</v>
      </c>
      <c r="AI24" s="332">
        <f t="shared" si="6"/>
        <v>6.6359510383716138</v>
      </c>
    </row>
    <row r="25" spans="1:35" s="14" customFormat="1" ht="20.100000000000001" customHeight="1" x14ac:dyDescent="0.15">
      <c r="A25" s="421"/>
      <c r="B25" s="22" t="s">
        <v>4</v>
      </c>
      <c r="C25" s="90">
        <f>基本データ!C10</f>
        <v>90680</v>
      </c>
      <c r="D25" s="268">
        <f>基本データ!D10</f>
        <v>1386.2</v>
      </c>
      <c r="E25" s="15">
        <f>基本データ!E10</f>
        <v>1299.0999999999999</v>
      </c>
      <c r="F25" s="15">
        <f>基本データ!F10</f>
        <v>87.100000000000009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1110.5</v>
      </c>
      <c r="K25" s="15">
        <f>基本データ!K10</f>
        <v>1038.8</v>
      </c>
      <c r="L25" s="15">
        <f>基本データ!L10</f>
        <v>71.7</v>
      </c>
      <c r="M25" s="274">
        <f>基本データ!M10</f>
        <v>45.7</v>
      </c>
      <c r="N25" s="15">
        <f>基本データ!N10</f>
        <v>30.3</v>
      </c>
      <c r="O25" s="15">
        <f>基本データ!O10</f>
        <v>15.4</v>
      </c>
      <c r="P25" s="274">
        <f>基本データ!P10</f>
        <v>230</v>
      </c>
      <c r="Q25" s="15">
        <f>基本データ!Q10</f>
        <v>230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708.3</v>
      </c>
      <c r="Z25" s="284">
        <f>基本データ!Z10</f>
        <v>2094.5</v>
      </c>
      <c r="AA25" s="128">
        <f>基本データ!AA10</f>
        <v>1386.2</v>
      </c>
      <c r="AB25" s="275">
        <f>基本データ!AB10</f>
        <v>1156.2</v>
      </c>
      <c r="AC25" s="299">
        <f>基本データ!AC10</f>
        <v>230</v>
      </c>
      <c r="AD25" s="292">
        <f t="shared" si="1"/>
        <v>509.55741802676079</v>
      </c>
      <c r="AE25" s="310">
        <f t="shared" si="2"/>
        <v>425.01102779003088</v>
      </c>
      <c r="AF25" s="311">
        <f t="shared" si="3"/>
        <v>84.546390236729891</v>
      </c>
      <c r="AG25" s="319">
        <f t="shared" si="4"/>
        <v>769.92354065578593</v>
      </c>
      <c r="AH25" s="324">
        <f t="shared" si="5"/>
        <v>260.36612262902509</v>
      </c>
      <c r="AI25" s="330">
        <f t="shared" si="6"/>
        <v>16.592122348867406</v>
      </c>
    </row>
    <row r="26" spans="1:35" s="14" customFormat="1" ht="20.100000000000001" customHeight="1" x14ac:dyDescent="0.15">
      <c r="A26" s="421"/>
      <c r="B26" s="22" t="s">
        <v>5</v>
      </c>
      <c r="C26" s="90">
        <f>基本データ!C12</f>
        <v>23412</v>
      </c>
      <c r="D26" s="268">
        <f>基本データ!D12</f>
        <v>461.2</v>
      </c>
      <c r="E26" s="15">
        <f>基本データ!E12</f>
        <v>432.7</v>
      </c>
      <c r="F26" s="15">
        <f>基本データ!F12</f>
        <v>28.5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351.2</v>
      </c>
      <c r="K26" s="15">
        <f>基本データ!K12</f>
        <v>333.3</v>
      </c>
      <c r="L26" s="15">
        <f>基本データ!L12</f>
        <v>17.899999999999999</v>
      </c>
      <c r="M26" s="274">
        <f>基本データ!M12</f>
        <v>22.5</v>
      </c>
      <c r="N26" s="15">
        <f>基本データ!N12</f>
        <v>20.6</v>
      </c>
      <c r="O26" s="15">
        <f>基本データ!O12</f>
        <v>1.9</v>
      </c>
      <c r="P26" s="274">
        <f>基本データ!P12</f>
        <v>82.2</v>
      </c>
      <c r="Q26" s="15">
        <f>基本データ!Q12</f>
        <v>75.7</v>
      </c>
      <c r="R26" s="15">
        <f>基本データ!R12</f>
        <v>6.5</v>
      </c>
      <c r="S26" s="274">
        <f>基本データ!S12</f>
        <v>0.5</v>
      </c>
      <c r="T26" s="15">
        <f>基本データ!T12</f>
        <v>0.4</v>
      </c>
      <c r="U26" s="15">
        <f>基本データ!U12</f>
        <v>0.1</v>
      </c>
      <c r="V26" s="274">
        <f>基本データ!V12</f>
        <v>4.8000000000000007</v>
      </c>
      <c r="W26" s="15">
        <f>基本データ!W12</f>
        <v>2.7</v>
      </c>
      <c r="X26" s="15">
        <f>基本データ!X12</f>
        <v>2.1</v>
      </c>
      <c r="Y26" s="112">
        <f>基本データ!Y12</f>
        <v>171</v>
      </c>
      <c r="Z26" s="284">
        <f>基本データ!Z12</f>
        <v>632.20000000000005</v>
      </c>
      <c r="AA26" s="128">
        <f>基本データ!AA12</f>
        <v>461.2</v>
      </c>
      <c r="AB26" s="275">
        <f>基本データ!AB12</f>
        <v>379</v>
      </c>
      <c r="AC26" s="299">
        <f>基本データ!AC12</f>
        <v>82.2</v>
      </c>
      <c r="AD26" s="292">
        <f t="shared" si="1"/>
        <v>656.64331681758642</v>
      </c>
      <c r="AE26" s="310">
        <f t="shared" si="2"/>
        <v>539.60931715929155</v>
      </c>
      <c r="AF26" s="311">
        <f t="shared" si="3"/>
        <v>117.03399965829489</v>
      </c>
      <c r="AG26" s="319">
        <f t="shared" si="4"/>
        <v>900.10820661768889</v>
      </c>
      <c r="AH26" s="324">
        <f t="shared" si="5"/>
        <v>243.4648898001025</v>
      </c>
      <c r="AI26" s="330">
        <f t="shared" si="6"/>
        <v>17.82307025151778</v>
      </c>
    </row>
    <row r="27" spans="1:35" s="14" customFormat="1" ht="19.5" customHeight="1" thickBot="1" x14ac:dyDescent="0.2">
      <c r="A27" s="421"/>
      <c r="B27" s="24" t="s">
        <v>17</v>
      </c>
      <c r="C27" s="261">
        <f>基本データ!C25</f>
        <v>4518</v>
      </c>
      <c r="D27" s="270">
        <f>基本データ!D25</f>
        <v>81.8</v>
      </c>
      <c r="E27" s="25">
        <f>基本データ!E25</f>
        <v>78.900000000000006</v>
      </c>
      <c r="F27" s="25">
        <f>基本データ!F25</f>
        <v>2.8999999999999995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62.199999999999996</v>
      </c>
      <c r="K27" s="25">
        <f>基本データ!K25</f>
        <v>60.3</v>
      </c>
      <c r="L27" s="25">
        <f>基本データ!L25</f>
        <v>1.9</v>
      </c>
      <c r="M27" s="276">
        <f>基本データ!M25</f>
        <v>5.1000000000000005</v>
      </c>
      <c r="N27" s="25">
        <f>基本データ!N25</f>
        <v>4.4000000000000004</v>
      </c>
      <c r="O27" s="25">
        <f>基本データ!O25</f>
        <v>0.7</v>
      </c>
      <c r="P27" s="276">
        <f>基本データ!P25</f>
        <v>12.7</v>
      </c>
      <c r="Q27" s="25">
        <f>基本データ!Q25</f>
        <v>12.7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1.8</v>
      </c>
      <c r="W27" s="25">
        <f>基本データ!W25</f>
        <v>1.5</v>
      </c>
      <c r="X27" s="25">
        <f>基本データ!X25</f>
        <v>0.3</v>
      </c>
      <c r="Y27" s="280">
        <f>基本データ!Y25</f>
        <v>43.8</v>
      </c>
      <c r="Z27" s="286">
        <f>基本データ!Z25</f>
        <v>125.6</v>
      </c>
      <c r="AA27" s="289">
        <f>基本データ!AA25</f>
        <v>81.8</v>
      </c>
      <c r="AB27" s="300">
        <f>基本データ!AB25</f>
        <v>69.099999999999994</v>
      </c>
      <c r="AC27" s="301">
        <f>基本データ!AC25</f>
        <v>12.7</v>
      </c>
      <c r="AD27" s="293">
        <f t="shared" si="1"/>
        <v>603.51187841227681</v>
      </c>
      <c r="AE27" s="312">
        <f t="shared" si="2"/>
        <v>509.81260144606756</v>
      </c>
      <c r="AF27" s="313">
        <f t="shared" si="3"/>
        <v>93.69927696620924</v>
      </c>
      <c r="AG27" s="320">
        <f t="shared" si="4"/>
        <v>926.66371550833708</v>
      </c>
      <c r="AH27" s="325">
        <f t="shared" si="5"/>
        <v>323.15183709606015</v>
      </c>
      <c r="AI27" s="331">
        <f t="shared" si="6"/>
        <v>15.525672371638143</v>
      </c>
    </row>
    <row r="28" spans="1:35" s="85" customFormat="1" ht="19.5" customHeight="1" thickTop="1" thickBot="1" x14ac:dyDescent="0.2">
      <c r="A28" s="422" t="s">
        <v>35</v>
      </c>
      <c r="B28" s="423"/>
      <c r="C28" s="72">
        <f>SUM(C24:C27)</f>
        <v>207516</v>
      </c>
      <c r="D28" s="73">
        <f>SUM(D24:D27)</f>
        <v>3383.3999999999996</v>
      </c>
      <c r="E28" s="74">
        <f t="shared" ref="E28:AC28" si="9">SUM(E24:E27)</f>
        <v>3226.2999999999997</v>
      </c>
      <c r="F28" s="74">
        <f t="shared" si="9"/>
        <v>157.10000000000002</v>
      </c>
      <c r="G28" s="74">
        <f t="shared" si="9"/>
        <v>0</v>
      </c>
      <c r="H28" s="74">
        <f t="shared" si="9"/>
        <v>0</v>
      </c>
      <c r="I28" s="74">
        <f t="shared" si="9"/>
        <v>0</v>
      </c>
      <c r="J28" s="74">
        <f t="shared" si="9"/>
        <v>2818.7</v>
      </c>
      <c r="K28" s="74">
        <f t="shared" si="9"/>
        <v>2701</v>
      </c>
      <c r="L28" s="74">
        <f t="shared" si="9"/>
        <v>117.70000000000002</v>
      </c>
      <c r="M28" s="74">
        <f t="shared" si="9"/>
        <v>131.6</v>
      </c>
      <c r="N28" s="74">
        <f t="shared" si="9"/>
        <v>105.80000000000001</v>
      </c>
      <c r="O28" s="74">
        <f t="shared" si="9"/>
        <v>25.799999999999997</v>
      </c>
      <c r="P28" s="74">
        <f t="shared" si="9"/>
        <v>421.4</v>
      </c>
      <c r="Q28" s="74">
        <f t="shared" si="9"/>
        <v>414.9</v>
      </c>
      <c r="R28" s="74">
        <f t="shared" si="9"/>
        <v>6.5</v>
      </c>
      <c r="S28" s="74">
        <f t="shared" si="9"/>
        <v>0.5</v>
      </c>
      <c r="T28" s="74">
        <f t="shared" si="9"/>
        <v>0.4</v>
      </c>
      <c r="U28" s="74">
        <f t="shared" si="9"/>
        <v>0.1</v>
      </c>
      <c r="V28" s="74">
        <f t="shared" si="9"/>
        <v>11.200000000000001</v>
      </c>
      <c r="W28" s="74">
        <f t="shared" si="9"/>
        <v>4.2</v>
      </c>
      <c r="X28" s="74">
        <f t="shared" si="9"/>
        <v>6.9999999999999991</v>
      </c>
      <c r="Y28" s="74">
        <f t="shared" si="9"/>
        <v>1827.6</v>
      </c>
      <c r="Z28" s="75">
        <f t="shared" si="9"/>
        <v>5211</v>
      </c>
      <c r="AA28" s="76">
        <f t="shared" si="9"/>
        <v>3383.3999999999996</v>
      </c>
      <c r="AB28" s="77">
        <f t="shared" si="9"/>
        <v>2961.9999999999995</v>
      </c>
      <c r="AC28" s="78">
        <f t="shared" si="9"/>
        <v>421.4</v>
      </c>
      <c r="AD28" s="79">
        <f t="shared" si="1"/>
        <v>543.47616569324771</v>
      </c>
      <c r="AE28" s="80">
        <f t="shared" si="2"/>
        <v>475.786606012709</v>
      </c>
      <c r="AF28" s="81">
        <f t="shared" si="3"/>
        <v>67.689559680538693</v>
      </c>
      <c r="AG28" s="82">
        <f t="shared" si="4"/>
        <v>837.04389059156881</v>
      </c>
      <c r="AH28" s="83">
        <f t="shared" si="5"/>
        <v>293.56772489832105</v>
      </c>
      <c r="AI28" s="84">
        <f t="shared" si="6"/>
        <v>12.454926996512386</v>
      </c>
    </row>
    <row r="29" spans="1:35" s="14" customFormat="1" ht="20.100000000000001" customHeight="1" x14ac:dyDescent="0.15">
      <c r="A29" s="426" t="s">
        <v>52</v>
      </c>
      <c r="B29" s="21" t="s">
        <v>11</v>
      </c>
      <c r="C29" s="262">
        <f>基本データ!C18</f>
        <v>106445</v>
      </c>
      <c r="D29" s="271">
        <f>基本データ!D18</f>
        <v>1903.6</v>
      </c>
      <c r="E29" s="20">
        <f>基本データ!E18</f>
        <v>1744.8</v>
      </c>
      <c r="F29" s="20">
        <f>基本データ!F18</f>
        <v>158.80000000000001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1635.8999999999999</v>
      </c>
      <c r="K29" s="20">
        <f>基本データ!K18</f>
        <v>1521.1</v>
      </c>
      <c r="L29" s="20">
        <f>基本データ!L18</f>
        <v>114.8</v>
      </c>
      <c r="M29" s="277">
        <f>基本データ!M18</f>
        <v>97.7</v>
      </c>
      <c r="N29" s="20">
        <f>基本データ!N18</f>
        <v>53.7</v>
      </c>
      <c r="O29" s="20">
        <f>基本データ!O18</f>
        <v>44</v>
      </c>
      <c r="P29" s="277">
        <f>基本データ!P18</f>
        <v>170</v>
      </c>
      <c r="Q29" s="20">
        <f>基本データ!Q18</f>
        <v>170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1001</v>
      </c>
      <c r="Z29" s="287">
        <f>基本データ!Z18</f>
        <v>2904.6</v>
      </c>
      <c r="AA29" s="290">
        <f>基本データ!AA18</f>
        <v>1903.6</v>
      </c>
      <c r="AB29" s="302">
        <f>基本データ!AB18</f>
        <v>1733.6</v>
      </c>
      <c r="AC29" s="303">
        <f>基本データ!AC18</f>
        <v>170</v>
      </c>
      <c r="AD29" s="294">
        <f t="shared" si="1"/>
        <v>596.11379898852306</v>
      </c>
      <c r="AE29" s="314">
        <f t="shared" si="2"/>
        <v>542.87816869431788</v>
      </c>
      <c r="AF29" s="315">
        <f t="shared" si="3"/>
        <v>53.235630294205151</v>
      </c>
      <c r="AG29" s="321">
        <f t="shared" si="4"/>
        <v>909.57771619146035</v>
      </c>
      <c r="AH29" s="326">
        <f t="shared" si="5"/>
        <v>313.46391720293741</v>
      </c>
      <c r="AI29" s="332">
        <f t="shared" si="6"/>
        <v>8.9304475730195421</v>
      </c>
    </row>
    <row r="30" spans="1:35" s="14" customFormat="1" ht="20.100000000000001" customHeight="1" x14ac:dyDescent="0.15">
      <c r="A30" s="421"/>
      <c r="B30" s="22" t="s">
        <v>18</v>
      </c>
      <c r="C30" s="90">
        <f>基本データ!C26</f>
        <v>15105</v>
      </c>
      <c r="D30" s="268">
        <f>基本データ!D26</f>
        <v>217.99999999999997</v>
      </c>
      <c r="E30" s="15">
        <f>基本データ!E26</f>
        <v>192.4</v>
      </c>
      <c r="F30" s="15">
        <f>基本データ!F26</f>
        <v>25.6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191.29999999999998</v>
      </c>
      <c r="K30" s="15">
        <f>基本データ!K26</f>
        <v>172.1</v>
      </c>
      <c r="L30" s="15">
        <f>基本データ!L26</f>
        <v>19.2</v>
      </c>
      <c r="M30" s="274">
        <f>基本データ!M26</f>
        <v>9.1999999999999993</v>
      </c>
      <c r="N30" s="15">
        <f>基本データ!N26</f>
        <v>2.8</v>
      </c>
      <c r="O30" s="15">
        <f>基本データ!O26</f>
        <v>6.4</v>
      </c>
      <c r="P30" s="274">
        <f>基本データ!P26</f>
        <v>17.5</v>
      </c>
      <c r="Q30" s="15">
        <f>基本データ!Q26</f>
        <v>17.5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138</v>
      </c>
      <c r="Z30" s="284">
        <f>基本データ!Z26</f>
        <v>356</v>
      </c>
      <c r="AA30" s="128">
        <f>基本データ!AA26</f>
        <v>217.99999999999997</v>
      </c>
      <c r="AB30" s="275">
        <f>基本データ!AB26</f>
        <v>200.49999999999997</v>
      </c>
      <c r="AC30" s="299">
        <f>基本データ!AC26</f>
        <v>17.5</v>
      </c>
      <c r="AD30" s="292">
        <f t="shared" si="1"/>
        <v>481.07690610173228</v>
      </c>
      <c r="AE30" s="310">
        <f t="shared" si="2"/>
        <v>442.45834712567574</v>
      </c>
      <c r="AF30" s="311">
        <f t="shared" si="3"/>
        <v>38.618558976056491</v>
      </c>
      <c r="AG30" s="319">
        <f t="shared" si="4"/>
        <v>785.61182831292058</v>
      </c>
      <c r="AH30" s="324">
        <f t="shared" si="5"/>
        <v>304.53492221118836</v>
      </c>
      <c r="AI30" s="330">
        <f t="shared" si="6"/>
        <v>8.0275229357798175</v>
      </c>
    </row>
    <row r="31" spans="1:35" s="14" customFormat="1" ht="20.100000000000001" customHeight="1" x14ac:dyDescent="0.15">
      <c r="A31" s="421"/>
      <c r="B31" s="22" t="s">
        <v>6</v>
      </c>
      <c r="C31" s="263">
        <f>基本データ!C13</f>
        <v>103917</v>
      </c>
      <c r="D31" s="268">
        <f>基本データ!D13</f>
        <v>1799.8000000000002</v>
      </c>
      <c r="E31" s="15">
        <f>基本データ!E13</f>
        <v>1637.1</v>
      </c>
      <c r="F31" s="15">
        <f>基本データ!F13</f>
        <v>162.70000000000002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1511.5</v>
      </c>
      <c r="K31" s="15">
        <f>基本データ!K13</f>
        <v>1397.1</v>
      </c>
      <c r="L31" s="15">
        <f>基本データ!L13</f>
        <v>114.4</v>
      </c>
      <c r="M31" s="274">
        <f>基本データ!M13</f>
        <v>88.7</v>
      </c>
      <c r="N31" s="15">
        <f>基本データ!N13</f>
        <v>70.400000000000006</v>
      </c>
      <c r="O31" s="54">
        <f>基本データ!O13</f>
        <v>18.3</v>
      </c>
      <c r="P31" s="274">
        <f>基本データ!P13</f>
        <v>169.7</v>
      </c>
      <c r="Q31" s="15">
        <f>基本データ!Q13</f>
        <v>169.6</v>
      </c>
      <c r="R31" s="15">
        <f>基本データ!R13</f>
        <v>0.1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29.9</v>
      </c>
      <c r="W31" s="15">
        <f>基本データ!W13</f>
        <v>0</v>
      </c>
      <c r="X31" s="15">
        <f>基本データ!X13</f>
        <v>29.9</v>
      </c>
      <c r="Y31" s="112">
        <f>基本データ!Y13</f>
        <v>655.29999999999995</v>
      </c>
      <c r="Z31" s="284">
        <f>基本データ!Z13</f>
        <v>2455.1000000000004</v>
      </c>
      <c r="AA31" s="128">
        <f>基本データ!AA13</f>
        <v>1799.8000000000002</v>
      </c>
      <c r="AB31" s="275">
        <f>基本データ!AB13</f>
        <v>1630.1000000000001</v>
      </c>
      <c r="AC31" s="299">
        <f>基本データ!AC13</f>
        <v>169.7</v>
      </c>
      <c r="AD31" s="292">
        <f t="shared" si="1"/>
        <v>577.31971990466752</v>
      </c>
      <c r="AE31" s="310">
        <f t="shared" si="2"/>
        <v>522.88525137048487</v>
      </c>
      <c r="AF31" s="311">
        <f t="shared" si="3"/>
        <v>54.434468534182727</v>
      </c>
      <c r="AG31" s="319">
        <f t="shared" si="4"/>
        <v>787.51952680183877</v>
      </c>
      <c r="AH31" s="324">
        <f t="shared" si="5"/>
        <v>210.19980689717113</v>
      </c>
      <c r="AI31" s="330">
        <f t="shared" si="6"/>
        <v>9.4288254250472257</v>
      </c>
    </row>
    <row r="32" spans="1:35" s="14" customFormat="1" ht="20.100000000000001" customHeight="1" thickBot="1" x14ac:dyDescent="0.2">
      <c r="A32" s="421"/>
      <c r="B32" s="22" t="s">
        <v>19</v>
      </c>
      <c r="C32" s="90">
        <f>基本データ!C27</f>
        <v>6573</v>
      </c>
      <c r="D32" s="268">
        <f>基本データ!D27</f>
        <v>115.99999999999999</v>
      </c>
      <c r="E32" s="15">
        <f>基本データ!E27</f>
        <v>107.69999999999999</v>
      </c>
      <c r="F32" s="15">
        <f>基本データ!F27</f>
        <v>8.3000000000000007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95.399999999999991</v>
      </c>
      <c r="K32" s="15">
        <f>基本データ!K27</f>
        <v>90.1</v>
      </c>
      <c r="L32" s="15">
        <f>基本データ!L27</f>
        <v>5.3</v>
      </c>
      <c r="M32" s="274">
        <f>基本データ!M27</f>
        <v>5.3</v>
      </c>
      <c r="N32" s="15">
        <f>基本データ!N27</f>
        <v>4.8</v>
      </c>
      <c r="O32" s="15">
        <f>基本データ!O27</f>
        <v>0.5</v>
      </c>
      <c r="P32" s="274">
        <f>基本データ!P27</f>
        <v>12.8</v>
      </c>
      <c r="Q32" s="15">
        <f>基本データ!Q27</f>
        <v>12.8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2.5</v>
      </c>
      <c r="W32" s="15">
        <f>基本データ!W27</f>
        <v>0</v>
      </c>
      <c r="X32" s="15">
        <f>基本データ!X27</f>
        <v>2.5</v>
      </c>
      <c r="Y32" s="112">
        <f>基本データ!Y27</f>
        <v>43.9</v>
      </c>
      <c r="Z32" s="284">
        <f>基本データ!Z27</f>
        <v>159.89999999999998</v>
      </c>
      <c r="AA32" s="128">
        <f>基本データ!AA27</f>
        <v>115.99999999999999</v>
      </c>
      <c r="AB32" s="275">
        <f>基本データ!AB27</f>
        <v>103.19999999999999</v>
      </c>
      <c r="AC32" s="299">
        <f>基本データ!AC27</f>
        <v>12.8</v>
      </c>
      <c r="AD32" s="292">
        <f t="shared" si="1"/>
        <v>588.26512500633908</v>
      </c>
      <c r="AE32" s="310">
        <f t="shared" si="2"/>
        <v>523.35311121253608</v>
      </c>
      <c r="AF32" s="311">
        <f t="shared" si="3"/>
        <v>64.912013793802942</v>
      </c>
      <c r="AG32" s="319">
        <f t="shared" si="4"/>
        <v>810.89304731477239</v>
      </c>
      <c r="AH32" s="324">
        <f t="shared" si="5"/>
        <v>222.62792230843348</v>
      </c>
      <c r="AI32" s="330">
        <f t="shared" si="6"/>
        <v>11.03448275862069</v>
      </c>
    </row>
    <row r="33" spans="1:35" s="85" customFormat="1" ht="20.100000000000001" customHeight="1" thickTop="1" thickBot="1" x14ac:dyDescent="0.2">
      <c r="A33" s="422" t="s">
        <v>35</v>
      </c>
      <c r="B33" s="423"/>
      <c r="C33" s="72">
        <f>SUM(C29:C32)</f>
        <v>232040</v>
      </c>
      <c r="D33" s="73">
        <f>SUM(D29:D32)</f>
        <v>4037.4</v>
      </c>
      <c r="E33" s="74">
        <f t="shared" ref="E33:AC33" si="10">SUM(E29:E32)</f>
        <v>3682</v>
      </c>
      <c r="F33" s="74">
        <f t="shared" si="10"/>
        <v>355.40000000000003</v>
      </c>
      <c r="G33" s="74">
        <f t="shared" si="10"/>
        <v>0</v>
      </c>
      <c r="H33" s="74">
        <f t="shared" si="10"/>
        <v>0</v>
      </c>
      <c r="I33" s="74">
        <f t="shared" si="10"/>
        <v>0</v>
      </c>
      <c r="J33" s="74">
        <f t="shared" si="10"/>
        <v>3434.1</v>
      </c>
      <c r="K33" s="74">
        <f t="shared" si="10"/>
        <v>3180.3999999999996</v>
      </c>
      <c r="L33" s="74">
        <f t="shared" si="10"/>
        <v>253.70000000000002</v>
      </c>
      <c r="M33" s="74">
        <f t="shared" si="10"/>
        <v>200.90000000000003</v>
      </c>
      <c r="N33" s="74">
        <f t="shared" si="10"/>
        <v>131.70000000000002</v>
      </c>
      <c r="O33" s="74">
        <f t="shared" si="10"/>
        <v>69.2</v>
      </c>
      <c r="P33" s="74">
        <f t="shared" si="10"/>
        <v>370</v>
      </c>
      <c r="Q33" s="74">
        <f t="shared" si="10"/>
        <v>369.90000000000003</v>
      </c>
      <c r="R33" s="74">
        <f t="shared" si="10"/>
        <v>0.1</v>
      </c>
      <c r="S33" s="74">
        <f t="shared" si="10"/>
        <v>0</v>
      </c>
      <c r="T33" s="74">
        <f t="shared" si="10"/>
        <v>0</v>
      </c>
      <c r="U33" s="74">
        <f t="shared" si="10"/>
        <v>0</v>
      </c>
      <c r="V33" s="74">
        <f t="shared" si="10"/>
        <v>32.4</v>
      </c>
      <c r="W33" s="74">
        <f t="shared" si="10"/>
        <v>0</v>
      </c>
      <c r="X33" s="74">
        <f t="shared" si="10"/>
        <v>32.4</v>
      </c>
      <c r="Y33" s="74">
        <f t="shared" si="10"/>
        <v>1838.2</v>
      </c>
      <c r="Z33" s="75">
        <f t="shared" si="10"/>
        <v>5875.6</v>
      </c>
      <c r="AA33" s="76">
        <f t="shared" si="10"/>
        <v>4037.4</v>
      </c>
      <c r="AB33" s="77">
        <f t="shared" si="10"/>
        <v>3667.3999999999996</v>
      </c>
      <c r="AC33" s="78">
        <f t="shared" si="10"/>
        <v>370</v>
      </c>
      <c r="AD33" s="79">
        <f t="shared" si="1"/>
        <v>579.98620927426316</v>
      </c>
      <c r="AE33" s="80">
        <f t="shared" si="2"/>
        <v>526.83445382979937</v>
      </c>
      <c r="AF33" s="81">
        <f t="shared" si="3"/>
        <v>53.151755444463596</v>
      </c>
      <c r="AG33" s="82">
        <f t="shared" si="4"/>
        <v>844.04987645808205</v>
      </c>
      <c r="AH33" s="83">
        <f t="shared" si="5"/>
        <v>264.06366718381884</v>
      </c>
      <c r="AI33" s="84">
        <f t="shared" si="6"/>
        <v>9.1643136672115713</v>
      </c>
    </row>
    <row r="34" spans="1:35" s="14" customFormat="1" ht="20.100000000000001" customHeight="1" x14ac:dyDescent="0.15">
      <c r="A34" s="421" t="s">
        <v>53</v>
      </c>
      <c r="B34" s="29" t="s">
        <v>1</v>
      </c>
      <c r="C34" s="262">
        <f>基本データ!C7</f>
        <v>44795</v>
      </c>
      <c r="D34" s="271">
        <f>基本データ!D7</f>
        <v>990.2</v>
      </c>
      <c r="E34" s="20">
        <f>基本データ!E7</f>
        <v>805.2</v>
      </c>
      <c r="F34" s="20">
        <f>基本データ!F7</f>
        <v>185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778.1</v>
      </c>
      <c r="K34" s="20">
        <f>基本データ!K7</f>
        <v>700.1</v>
      </c>
      <c r="L34" s="20">
        <f>基本データ!L7</f>
        <v>78</v>
      </c>
      <c r="M34" s="277">
        <f>基本データ!M7</f>
        <v>36</v>
      </c>
      <c r="N34" s="20">
        <f>基本データ!N7</f>
        <v>18.3</v>
      </c>
      <c r="O34" s="20">
        <f>基本データ!O7</f>
        <v>17.7</v>
      </c>
      <c r="P34" s="277">
        <f>基本データ!P7</f>
        <v>106.89999999999999</v>
      </c>
      <c r="Q34" s="20">
        <f>基本データ!Q7</f>
        <v>81.099999999999994</v>
      </c>
      <c r="R34" s="20">
        <f>基本データ!R7</f>
        <v>25.8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69.2</v>
      </c>
      <c r="W34" s="20">
        <f>基本データ!W7</f>
        <v>5.7</v>
      </c>
      <c r="X34" s="20">
        <f>基本データ!X7</f>
        <v>63.5</v>
      </c>
      <c r="Y34" s="281">
        <f>基本データ!Y7</f>
        <v>434.4</v>
      </c>
      <c r="Z34" s="287">
        <f>基本データ!Z7</f>
        <v>1424.6</v>
      </c>
      <c r="AA34" s="290">
        <f>基本データ!AA7</f>
        <v>990.2</v>
      </c>
      <c r="AB34" s="302">
        <f>基本データ!AB7</f>
        <v>883.30000000000007</v>
      </c>
      <c r="AC34" s="303">
        <f>基本データ!AC7</f>
        <v>106.89999999999999</v>
      </c>
      <c r="AD34" s="294">
        <f t="shared" si="1"/>
        <v>736.83818878595082</v>
      </c>
      <c r="AE34" s="314">
        <f t="shared" si="2"/>
        <v>657.29062023291294</v>
      </c>
      <c r="AF34" s="315">
        <f t="shared" si="3"/>
        <v>79.547568553037905</v>
      </c>
      <c r="AG34" s="321">
        <f t="shared" si="4"/>
        <v>1060.0885515496518</v>
      </c>
      <c r="AH34" s="326">
        <f t="shared" si="5"/>
        <v>323.25036276370133</v>
      </c>
      <c r="AI34" s="332">
        <f>基本データ!AI7</f>
        <v>10.795798828519491</v>
      </c>
    </row>
    <row r="35" spans="1:35" s="14" customFormat="1" ht="20.100000000000001" customHeight="1" x14ac:dyDescent="0.15">
      <c r="A35" s="421"/>
      <c r="B35" s="22" t="s">
        <v>22</v>
      </c>
      <c r="C35" s="90">
        <f>基本データ!C30</f>
        <v>13560</v>
      </c>
      <c r="D35" s="268">
        <f>基本データ!D30</f>
        <v>261.89999999999998</v>
      </c>
      <c r="E35" s="15">
        <f>基本データ!E30</f>
        <v>239.00000000000003</v>
      </c>
      <c r="F35" s="15">
        <f>基本データ!F30</f>
        <v>22.9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222.70000000000002</v>
      </c>
      <c r="K35" s="15">
        <f>基本データ!K30</f>
        <v>214.3</v>
      </c>
      <c r="L35" s="15">
        <f>基本データ!L30</f>
        <v>8.4</v>
      </c>
      <c r="M35" s="274">
        <f>基本データ!M30</f>
        <v>8.1999999999999993</v>
      </c>
      <c r="N35" s="15">
        <f>基本データ!N30</f>
        <v>5.9</v>
      </c>
      <c r="O35" s="15">
        <f>基本データ!O30</f>
        <v>2.2999999999999998</v>
      </c>
      <c r="P35" s="274">
        <f>基本データ!P30</f>
        <v>20.5</v>
      </c>
      <c r="Q35" s="15">
        <f>基本データ!Q30</f>
        <v>18</v>
      </c>
      <c r="R35" s="15">
        <f>基本データ!R30</f>
        <v>2.5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10.5</v>
      </c>
      <c r="W35" s="15">
        <f>基本データ!W30</f>
        <v>0.8</v>
      </c>
      <c r="X35" s="15">
        <f>基本データ!X30</f>
        <v>9.6999999999999993</v>
      </c>
      <c r="Y35" s="112">
        <f>基本データ!Y30</f>
        <v>99</v>
      </c>
      <c r="Z35" s="284">
        <f>基本データ!Z30</f>
        <v>360.9</v>
      </c>
      <c r="AA35" s="128">
        <f>基本データ!AA30</f>
        <v>261.89999999999998</v>
      </c>
      <c r="AB35" s="275">
        <f>基本データ!AB30</f>
        <v>241.4</v>
      </c>
      <c r="AC35" s="299">
        <f>基本データ!AC30</f>
        <v>20.5</v>
      </c>
      <c r="AD35" s="292">
        <f t="shared" si="1"/>
        <v>643.80530973451323</v>
      </c>
      <c r="AE35" s="310">
        <f t="shared" si="2"/>
        <v>593.41199606686325</v>
      </c>
      <c r="AF35" s="311">
        <f t="shared" si="3"/>
        <v>50.393313667649949</v>
      </c>
      <c r="AG35" s="319">
        <f t="shared" si="4"/>
        <v>887.16814159292028</v>
      </c>
      <c r="AH35" s="324">
        <f t="shared" si="5"/>
        <v>243.36283185840708</v>
      </c>
      <c r="AI35" s="330">
        <f t="shared" si="6"/>
        <v>7.8274150439098902</v>
      </c>
    </row>
    <row r="36" spans="1:35" s="14" customFormat="1" ht="20.100000000000001" customHeight="1" x14ac:dyDescent="0.15">
      <c r="A36" s="421"/>
      <c r="B36" s="22" t="s">
        <v>23</v>
      </c>
      <c r="C36" s="90">
        <f>基本データ!C31</f>
        <v>7669</v>
      </c>
      <c r="D36" s="268">
        <f>基本データ!D31</f>
        <v>154.5</v>
      </c>
      <c r="E36" s="15">
        <f>基本データ!E31</f>
        <v>146.1</v>
      </c>
      <c r="F36" s="15">
        <f>基本データ!F31</f>
        <v>8.4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119</v>
      </c>
      <c r="K36" s="15">
        <f>基本データ!K31</f>
        <v>117.7</v>
      </c>
      <c r="L36" s="15">
        <f>基本データ!L31</f>
        <v>1.3</v>
      </c>
      <c r="M36" s="274">
        <f>基本データ!M31</f>
        <v>5.8</v>
      </c>
      <c r="N36" s="15">
        <f>基本データ!N31</f>
        <v>5</v>
      </c>
      <c r="O36" s="15">
        <f>基本データ!O31</f>
        <v>0.8</v>
      </c>
      <c r="P36" s="274">
        <f>基本データ!P31</f>
        <v>21.8</v>
      </c>
      <c r="Q36" s="15">
        <f>基本データ!Q31</f>
        <v>21.2</v>
      </c>
      <c r="R36" s="15">
        <f>基本データ!R31</f>
        <v>0.6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7.9</v>
      </c>
      <c r="W36" s="15">
        <f>基本データ!W31</f>
        <v>2.2000000000000002</v>
      </c>
      <c r="X36" s="15">
        <f>基本データ!X31</f>
        <v>5.7</v>
      </c>
      <c r="Y36" s="112">
        <f>基本データ!Y31</f>
        <v>43.2</v>
      </c>
      <c r="Z36" s="284">
        <f>基本データ!Z31</f>
        <v>197.7</v>
      </c>
      <c r="AA36" s="128">
        <f>基本データ!AA31</f>
        <v>154.5</v>
      </c>
      <c r="AB36" s="275">
        <f>基本データ!AB31</f>
        <v>132.69999999999999</v>
      </c>
      <c r="AC36" s="299">
        <f>基本データ!AC31</f>
        <v>21.8</v>
      </c>
      <c r="AD36" s="292">
        <f t="shared" si="1"/>
        <v>671.53475029338904</v>
      </c>
      <c r="AE36" s="310">
        <f t="shared" si="2"/>
        <v>576.78097970182978</v>
      </c>
      <c r="AF36" s="311">
        <f t="shared" si="3"/>
        <v>94.753770591559089</v>
      </c>
      <c r="AG36" s="319">
        <f t="shared" si="4"/>
        <v>859.30369018124918</v>
      </c>
      <c r="AH36" s="324">
        <f t="shared" si="5"/>
        <v>187.76893988786026</v>
      </c>
      <c r="AI36" s="330">
        <f>基本データ!AI31</f>
        <v>14.110032362459547</v>
      </c>
    </row>
    <row r="37" spans="1:35" s="14" customFormat="1" ht="20.100000000000001" customHeight="1" thickBot="1" x14ac:dyDescent="0.2">
      <c r="A37" s="421"/>
      <c r="B37" s="24" t="s">
        <v>24</v>
      </c>
      <c r="C37" s="264">
        <f>基本データ!C32</f>
        <v>2821</v>
      </c>
      <c r="D37" s="272">
        <f>基本データ!D32</f>
        <v>54.399999999999991</v>
      </c>
      <c r="E37" s="28">
        <f>基本データ!E32</f>
        <v>51.7</v>
      </c>
      <c r="F37" s="28">
        <f>基本データ!F32</f>
        <v>2.7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42.3</v>
      </c>
      <c r="K37" s="28">
        <f>基本データ!K32</f>
        <v>42</v>
      </c>
      <c r="L37" s="28">
        <f>基本データ!L32</f>
        <v>0.3</v>
      </c>
      <c r="M37" s="278">
        <f>基本データ!M32</f>
        <v>2.4</v>
      </c>
      <c r="N37" s="28">
        <f>基本データ!N32</f>
        <v>2.1</v>
      </c>
      <c r="O37" s="28">
        <f>基本データ!O32</f>
        <v>0.3</v>
      </c>
      <c r="P37" s="278">
        <f>基本データ!P32</f>
        <v>7.1999999999999993</v>
      </c>
      <c r="Q37" s="28">
        <f>基本データ!Q32</f>
        <v>7.1</v>
      </c>
      <c r="R37" s="28">
        <f>基本データ!R32</f>
        <v>0.1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2.5</v>
      </c>
      <c r="W37" s="28">
        <f>基本データ!W32</f>
        <v>0.5</v>
      </c>
      <c r="X37" s="28">
        <f>基本データ!X32</f>
        <v>2</v>
      </c>
      <c r="Y37" s="282">
        <f>基本データ!Y32</f>
        <v>16.399999999999999</v>
      </c>
      <c r="Z37" s="288">
        <f>基本データ!Z32</f>
        <v>70.799999999999983</v>
      </c>
      <c r="AA37" s="291">
        <f>基本データ!AA32</f>
        <v>54.399999999999991</v>
      </c>
      <c r="AB37" s="304">
        <f>基本データ!AB32</f>
        <v>47.199999999999996</v>
      </c>
      <c r="AC37" s="305">
        <f>基本データ!AC32</f>
        <v>7.1999999999999993</v>
      </c>
      <c r="AD37" s="295">
        <f t="shared" si="1"/>
        <v>642.7980621529008</v>
      </c>
      <c r="AE37" s="316">
        <f t="shared" si="2"/>
        <v>557.72184804442873</v>
      </c>
      <c r="AF37" s="317">
        <f t="shared" si="3"/>
        <v>85.076214108472158</v>
      </c>
      <c r="AG37" s="322">
        <f t="shared" si="4"/>
        <v>836.58277206664286</v>
      </c>
      <c r="AH37" s="327">
        <f t="shared" si="5"/>
        <v>193.78470991374215</v>
      </c>
      <c r="AI37" s="333">
        <f>基本データ!AI32</f>
        <v>13.235294117647058</v>
      </c>
    </row>
    <row r="38" spans="1:35" s="85" customFormat="1" ht="20.100000000000001" customHeight="1" thickTop="1" thickBot="1" x14ac:dyDescent="0.2">
      <c r="A38" s="422" t="s">
        <v>35</v>
      </c>
      <c r="B38" s="423"/>
      <c r="C38" s="72">
        <f>SUM(C34:C37)</f>
        <v>68845</v>
      </c>
      <c r="D38" s="73">
        <f>SUM(D34:D37)</f>
        <v>1461</v>
      </c>
      <c r="E38" s="74">
        <f t="shared" ref="E38:AC38" si="11">SUM(E34:E37)</f>
        <v>1242</v>
      </c>
      <c r="F38" s="74">
        <f t="shared" si="11"/>
        <v>219</v>
      </c>
      <c r="G38" s="74">
        <f t="shared" si="11"/>
        <v>0</v>
      </c>
      <c r="H38" s="74">
        <f t="shared" si="11"/>
        <v>0</v>
      </c>
      <c r="I38" s="74">
        <f t="shared" si="11"/>
        <v>0</v>
      </c>
      <c r="J38" s="74">
        <f t="shared" si="11"/>
        <v>1162.1000000000001</v>
      </c>
      <c r="K38" s="74">
        <f t="shared" si="11"/>
        <v>1074.1000000000001</v>
      </c>
      <c r="L38" s="74">
        <f t="shared" si="11"/>
        <v>88</v>
      </c>
      <c r="M38" s="74">
        <f t="shared" si="11"/>
        <v>52.4</v>
      </c>
      <c r="N38" s="74">
        <f t="shared" si="11"/>
        <v>31.300000000000004</v>
      </c>
      <c r="O38" s="74">
        <f t="shared" si="11"/>
        <v>21.1</v>
      </c>
      <c r="P38" s="74">
        <f t="shared" si="11"/>
        <v>156.39999999999998</v>
      </c>
      <c r="Q38" s="74">
        <f t="shared" si="11"/>
        <v>127.39999999999999</v>
      </c>
      <c r="R38" s="74">
        <f t="shared" si="11"/>
        <v>29.000000000000004</v>
      </c>
      <c r="S38" s="74">
        <f t="shared" si="11"/>
        <v>0</v>
      </c>
      <c r="T38" s="74">
        <f t="shared" si="11"/>
        <v>0</v>
      </c>
      <c r="U38" s="74">
        <f t="shared" si="11"/>
        <v>0</v>
      </c>
      <c r="V38" s="74">
        <f t="shared" si="11"/>
        <v>90.100000000000009</v>
      </c>
      <c r="W38" s="74">
        <f t="shared" si="11"/>
        <v>9.1999999999999993</v>
      </c>
      <c r="X38" s="74">
        <f t="shared" si="11"/>
        <v>80.900000000000006</v>
      </c>
      <c r="Y38" s="74">
        <f>SUM(Y34:Y37)</f>
        <v>593</v>
      </c>
      <c r="Z38" s="75">
        <f t="shared" si="11"/>
        <v>2054</v>
      </c>
      <c r="AA38" s="76">
        <f t="shared" si="11"/>
        <v>1461</v>
      </c>
      <c r="AB38" s="77">
        <f t="shared" si="11"/>
        <v>1304.6000000000001</v>
      </c>
      <c r="AC38" s="78">
        <f t="shared" si="11"/>
        <v>156.39999999999998</v>
      </c>
      <c r="AD38" s="79">
        <f t="shared" si="1"/>
        <v>707.38615730989898</v>
      </c>
      <c r="AE38" s="80">
        <f t="shared" si="2"/>
        <v>631.66049337884624</v>
      </c>
      <c r="AF38" s="81">
        <f t="shared" si="3"/>
        <v>75.72566393105285</v>
      </c>
      <c r="AG38" s="82">
        <f t="shared" si="4"/>
        <v>994.50456339119285</v>
      </c>
      <c r="AH38" s="83">
        <f t="shared" si="5"/>
        <v>287.11840608129376</v>
      </c>
      <c r="AI38" s="84">
        <f t="shared" si="6"/>
        <v>10.704996577686515</v>
      </c>
    </row>
    <row r="39" spans="1:35" s="14" customFormat="1" ht="20.100000000000001" customHeight="1" x14ac:dyDescent="0.15">
      <c r="A39" s="426" t="s">
        <v>54</v>
      </c>
      <c r="B39" s="21" t="s">
        <v>2</v>
      </c>
      <c r="C39" s="262">
        <f>基本データ!C8</f>
        <v>31574</v>
      </c>
      <c r="D39" s="271">
        <f>基本データ!D8</f>
        <v>626.4</v>
      </c>
      <c r="E39" s="20">
        <f>基本データ!E8</f>
        <v>549.5</v>
      </c>
      <c r="F39" s="20">
        <f>基本データ!F8</f>
        <v>76.899999999999991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556.29999999999995</v>
      </c>
      <c r="K39" s="20">
        <f>基本データ!K8</f>
        <v>500.8</v>
      </c>
      <c r="L39" s="20">
        <f>基本データ!L8</f>
        <v>55.5</v>
      </c>
      <c r="M39" s="277">
        <f>基本データ!M8</f>
        <v>54.5</v>
      </c>
      <c r="N39" s="20">
        <f>基本データ!N8</f>
        <v>36.9</v>
      </c>
      <c r="O39" s="20">
        <f>基本データ!O8</f>
        <v>17.600000000000001</v>
      </c>
      <c r="P39" s="277">
        <f>基本データ!P8</f>
        <v>15.600000000000001</v>
      </c>
      <c r="Q39" s="20">
        <f>基本データ!Q8</f>
        <v>11.8</v>
      </c>
      <c r="R39" s="20">
        <f>基本データ!R8</f>
        <v>3.8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87.6</v>
      </c>
      <c r="Z39" s="287">
        <f>基本データ!Z8</f>
        <v>714</v>
      </c>
      <c r="AA39" s="290">
        <f>基本データ!AA8</f>
        <v>626.4</v>
      </c>
      <c r="AB39" s="302">
        <f>基本データ!AB8</f>
        <v>610.79999999999995</v>
      </c>
      <c r="AC39" s="303">
        <f>基本データ!AC8</f>
        <v>15.600000000000001</v>
      </c>
      <c r="AD39" s="294">
        <f t="shared" si="1"/>
        <v>661.30360423132959</v>
      </c>
      <c r="AE39" s="314">
        <f t="shared" si="2"/>
        <v>644.83435738265666</v>
      </c>
      <c r="AF39" s="315">
        <f t="shared" si="3"/>
        <v>16.469246848672963</v>
      </c>
      <c r="AG39" s="321">
        <f t="shared" si="4"/>
        <v>753.78475961233926</v>
      </c>
      <c r="AH39" s="326">
        <f t="shared" si="5"/>
        <v>92.481155381009685</v>
      </c>
      <c r="AI39" s="332">
        <f>基本データ!AI8</f>
        <v>2.4904214559386979</v>
      </c>
    </row>
    <row r="40" spans="1:35" s="14" customFormat="1" ht="20.100000000000001" customHeight="1" x14ac:dyDescent="0.15">
      <c r="A40" s="421"/>
      <c r="B40" s="22" t="s">
        <v>20</v>
      </c>
      <c r="C40" s="90">
        <f>基本データ!C28</f>
        <v>4584</v>
      </c>
      <c r="D40" s="268">
        <f>基本データ!D28</f>
        <v>86.6</v>
      </c>
      <c r="E40" s="15">
        <f>基本データ!E28</f>
        <v>82.3</v>
      </c>
      <c r="F40" s="15">
        <f>基本データ!F28</f>
        <v>4.3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71.599999999999994</v>
      </c>
      <c r="K40" s="15">
        <f>基本データ!K28</f>
        <v>68.5</v>
      </c>
      <c r="L40" s="15">
        <f>基本データ!L28</f>
        <v>3.1</v>
      </c>
      <c r="M40" s="274">
        <f>基本データ!M28</f>
        <v>8.6999999999999993</v>
      </c>
      <c r="N40" s="15">
        <f>基本データ!N28</f>
        <v>7.7</v>
      </c>
      <c r="O40" s="15">
        <f>基本データ!O28</f>
        <v>1</v>
      </c>
      <c r="P40" s="274">
        <f>基本データ!P28</f>
        <v>6.3</v>
      </c>
      <c r="Q40" s="15">
        <f>基本データ!Q28</f>
        <v>6.1</v>
      </c>
      <c r="R40" s="15">
        <f>基本データ!R28</f>
        <v>0.2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86.6</v>
      </c>
      <c r="AA40" s="128">
        <f>基本データ!AA28</f>
        <v>86.6</v>
      </c>
      <c r="AB40" s="275">
        <f>基本データ!AB28</f>
        <v>80.3</v>
      </c>
      <c r="AC40" s="299">
        <f>基本データ!AC28</f>
        <v>6.3</v>
      </c>
      <c r="AD40" s="292">
        <f t="shared" si="1"/>
        <v>629.72658522396728</v>
      </c>
      <c r="AE40" s="310">
        <f t="shared" si="2"/>
        <v>583.91506689936</v>
      </c>
      <c r="AF40" s="311">
        <f t="shared" si="3"/>
        <v>45.811518324607327</v>
      </c>
      <c r="AG40" s="319">
        <f t="shared" si="4"/>
        <v>629.72658522396728</v>
      </c>
      <c r="AH40" s="324">
        <f t="shared" si="5"/>
        <v>0</v>
      </c>
      <c r="AI40" s="330">
        <f>基本データ!AI28</f>
        <v>7.2748267898383379</v>
      </c>
    </row>
    <row r="41" spans="1:35" s="14" customFormat="1" ht="20.100000000000001" customHeight="1" x14ac:dyDescent="0.15">
      <c r="A41" s="421"/>
      <c r="B41" s="22" t="s">
        <v>7</v>
      </c>
      <c r="C41" s="90">
        <f>基本データ!C14</f>
        <v>16870</v>
      </c>
      <c r="D41" s="268">
        <f>基本データ!D14</f>
        <v>311.79999999999995</v>
      </c>
      <c r="E41" s="15">
        <f>基本データ!E14</f>
        <v>236.29999999999998</v>
      </c>
      <c r="F41" s="15">
        <f>基本データ!F14</f>
        <v>75.5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251.29999999999998</v>
      </c>
      <c r="K41" s="15">
        <f>基本データ!K14</f>
        <v>194.7</v>
      </c>
      <c r="L41" s="15">
        <f>基本データ!L14</f>
        <v>56.6</v>
      </c>
      <c r="M41" s="274">
        <f>基本データ!M14</f>
        <v>12.5</v>
      </c>
      <c r="N41" s="15">
        <f>基本データ!N14</f>
        <v>4</v>
      </c>
      <c r="O41" s="15">
        <f>基本データ!O14</f>
        <v>8.5</v>
      </c>
      <c r="P41" s="274">
        <f>基本データ!P14</f>
        <v>48</v>
      </c>
      <c r="Q41" s="15">
        <f>基本データ!Q14</f>
        <v>37.6</v>
      </c>
      <c r="R41" s="15">
        <f>基本データ!R14</f>
        <v>10.4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68.599999999999994</v>
      </c>
      <c r="Z41" s="284">
        <f>基本データ!Z14</f>
        <v>380.4</v>
      </c>
      <c r="AA41" s="128">
        <f>基本データ!AA14</f>
        <v>311.79999999999995</v>
      </c>
      <c r="AB41" s="275">
        <f>基本データ!AB14</f>
        <v>263.79999999999995</v>
      </c>
      <c r="AC41" s="299">
        <f>基本データ!AC14</f>
        <v>48</v>
      </c>
      <c r="AD41" s="292">
        <f t="shared" si="1"/>
        <v>616.08377790950397</v>
      </c>
      <c r="AE41" s="310">
        <f t="shared" si="2"/>
        <v>521.24086148982406</v>
      </c>
      <c r="AF41" s="311">
        <f t="shared" si="3"/>
        <v>94.842916419679895</v>
      </c>
      <c r="AG41" s="319">
        <f t="shared" si="4"/>
        <v>751.63011262596319</v>
      </c>
      <c r="AH41" s="324">
        <f t="shared" si="5"/>
        <v>135.5463347164592</v>
      </c>
      <c r="AI41" s="330">
        <f>基本データ!AI14</f>
        <v>15.394483643361131</v>
      </c>
    </row>
    <row r="42" spans="1:35" s="14" customFormat="1" ht="20.100000000000001" customHeight="1" x14ac:dyDescent="0.15">
      <c r="A42" s="421"/>
      <c r="B42" s="22" t="s">
        <v>8</v>
      </c>
      <c r="C42" s="90">
        <f>基本データ!C15</f>
        <v>28277</v>
      </c>
      <c r="D42" s="268">
        <f>基本データ!D15</f>
        <v>547.19999999999993</v>
      </c>
      <c r="E42" s="15">
        <f>基本データ!E15</f>
        <v>480.49999999999994</v>
      </c>
      <c r="F42" s="15">
        <f>基本データ!F15</f>
        <v>66.7</v>
      </c>
      <c r="G42" s="274">
        <f>基本データ!G15</f>
        <v>395.9</v>
      </c>
      <c r="H42" s="15">
        <f>基本データ!H15</f>
        <v>395.9</v>
      </c>
      <c r="I42" s="15">
        <f>基本データ!I15</f>
        <v>0</v>
      </c>
      <c r="J42" s="274">
        <f>基本データ!J15</f>
        <v>39.6</v>
      </c>
      <c r="K42" s="15">
        <f>基本データ!K15</f>
        <v>0</v>
      </c>
      <c r="L42" s="15">
        <f>基本データ!L15</f>
        <v>39.6</v>
      </c>
      <c r="M42" s="274">
        <f>基本データ!M15</f>
        <v>9.5</v>
      </c>
      <c r="N42" s="15">
        <f>基本データ!N15</f>
        <v>0</v>
      </c>
      <c r="O42" s="15">
        <f>基本データ!O15</f>
        <v>9.5</v>
      </c>
      <c r="P42" s="274">
        <f>基本データ!P15</f>
        <v>83.4</v>
      </c>
      <c r="Q42" s="15">
        <f>基本データ!Q15</f>
        <v>83.4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18.8</v>
      </c>
      <c r="W42" s="15">
        <f>基本データ!W15</f>
        <v>1.2</v>
      </c>
      <c r="X42" s="15">
        <f>基本データ!X15</f>
        <v>17.600000000000001</v>
      </c>
      <c r="Y42" s="112">
        <f>基本データ!Y15</f>
        <v>311.60000000000002</v>
      </c>
      <c r="Z42" s="284">
        <f>基本データ!Z15</f>
        <v>858.8</v>
      </c>
      <c r="AA42" s="128">
        <f>基本データ!AA15</f>
        <v>547.20000000000005</v>
      </c>
      <c r="AB42" s="275">
        <f>基本データ!AB15</f>
        <v>463.8</v>
      </c>
      <c r="AC42" s="299">
        <f>基本データ!AC15</f>
        <v>83.4</v>
      </c>
      <c r="AD42" s="292">
        <f t="shared" si="1"/>
        <v>645.04721151465867</v>
      </c>
      <c r="AE42" s="310">
        <f t="shared" si="2"/>
        <v>546.7340948474025</v>
      </c>
      <c r="AF42" s="311">
        <f t="shared" si="3"/>
        <v>98.313116667256082</v>
      </c>
      <c r="AG42" s="319">
        <f t="shared" si="4"/>
        <v>1012.3657625160613</v>
      </c>
      <c r="AH42" s="324">
        <f t="shared" si="5"/>
        <v>367.3185510014028</v>
      </c>
      <c r="AI42" s="330">
        <f>基本データ!AI15</f>
        <v>15.241228070175437</v>
      </c>
    </row>
    <row r="43" spans="1:35" s="14" customFormat="1" ht="19.5" customHeight="1" thickBot="1" x14ac:dyDescent="0.2">
      <c r="A43" s="421"/>
      <c r="B43" s="24" t="s">
        <v>21</v>
      </c>
      <c r="C43" s="261">
        <f>基本データ!C29</f>
        <v>10265</v>
      </c>
      <c r="D43" s="270">
        <f>基本データ!D29</f>
        <v>207.02</v>
      </c>
      <c r="E43" s="25">
        <f>基本データ!E29</f>
        <v>193.92000000000002</v>
      </c>
      <c r="F43" s="25">
        <f>基本データ!F29</f>
        <v>13.1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145.4</v>
      </c>
      <c r="K43" s="25">
        <f>基本データ!K29</f>
        <v>139.4</v>
      </c>
      <c r="L43" s="25">
        <f>基本データ!L29</f>
        <v>6</v>
      </c>
      <c r="M43" s="276">
        <f>基本データ!M29</f>
        <v>6.72</v>
      </c>
      <c r="N43" s="25">
        <f>基本データ!N29</f>
        <v>4.72</v>
      </c>
      <c r="O43" s="25">
        <f>基本データ!O29</f>
        <v>2</v>
      </c>
      <c r="P43" s="276">
        <f>基本データ!P29</f>
        <v>47.1</v>
      </c>
      <c r="Q43" s="25">
        <f>基本データ!Q29</f>
        <v>46</v>
      </c>
      <c r="R43" s="25">
        <f>基本データ!R29</f>
        <v>1.1000000000000001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7.8</v>
      </c>
      <c r="W43" s="25">
        <f>基本データ!W29</f>
        <v>3.8</v>
      </c>
      <c r="X43" s="25">
        <f>基本データ!X29</f>
        <v>4</v>
      </c>
      <c r="Y43" s="280">
        <f>基本データ!Y29</f>
        <v>74.599999999999994</v>
      </c>
      <c r="Z43" s="286">
        <f>基本データ!Z29</f>
        <v>281.62</v>
      </c>
      <c r="AA43" s="296">
        <f>基本データ!AA29</f>
        <v>207.02</v>
      </c>
      <c r="AB43" s="276">
        <f>基本データ!AB29</f>
        <v>159.92000000000002</v>
      </c>
      <c r="AC43" s="306">
        <f>基本データ!AC29</f>
        <v>47.1</v>
      </c>
      <c r="AD43" s="292">
        <f t="shared" si="1"/>
        <v>672.25198895924666</v>
      </c>
      <c r="AE43" s="310">
        <f t="shared" si="2"/>
        <v>519.30508199383019</v>
      </c>
      <c r="AF43" s="311">
        <f t="shared" si="3"/>
        <v>152.94690696541647</v>
      </c>
      <c r="AG43" s="319">
        <f t="shared" si="4"/>
        <v>914.49910699788916</v>
      </c>
      <c r="AH43" s="324">
        <f t="shared" si="5"/>
        <v>242.24711803864261</v>
      </c>
      <c r="AI43" s="334">
        <f>基本データ!AI29</f>
        <v>22.751424983093418</v>
      </c>
    </row>
    <row r="44" spans="1:35" s="85" customFormat="1" ht="20.100000000000001" customHeight="1" thickTop="1" thickBot="1" x14ac:dyDescent="0.2">
      <c r="A44" s="422" t="s">
        <v>35</v>
      </c>
      <c r="B44" s="423"/>
      <c r="C44" s="72">
        <f>SUM(C39:C43)</f>
        <v>91570</v>
      </c>
      <c r="D44" s="73">
        <f t="shared" ref="D44:AC44" si="12">SUM(D39:D43)</f>
        <v>1779.02</v>
      </c>
      <c r="E44" s="74">
        <f t="shared" si="12"/>
        <v>1542.52</v>
      </c>
      <c r="F44" s="74">
        <f t="shared" si="12"/>
        <v>236.49999999999997</v>
      </c>
      <c r="G44" s="74">
        <f t="shared" si="12"/>
        <v>395.9</v>
      </c>
      <c r="H44" s="74">
        <f t="shared" si="12"/>
        <v>395.9</v>
      </c>
      <c r="I44" s="74">
        <f t="shared" si="12"/>
        <v>0</v>
      </c>
      <c r="J44" s="74">
        <f t="shared" si="12"/>
        <v>1064.2</v>
      </c>
      <c r="K44" s="74">
        <f t="shared" si="12"/>
        <v>903.4</v>
      </c>
      <c r="L44" s="74">
        <f t="shared" si="12"/>
        <v>160.80000000000001</v>
      </c>
      <c r="M44" s="74">
        <f t="shared" si="12"/>
        <v>91.92</v>
      </c>
      <c r="N44" s="74">
        <f t="shared" si="12"/>
        <v>53.32</v>
      </c>
      <c r="O44" s="74">
        <f t="shared" si="12"/>
        <v>38.6</v>
      </c>
      <c r="P44" s="74">
        <f t="shared" si="12"/>
        <v>200.4</v>
      </c>
      <c r="Q44" s="74">
        <f t="shared" si="12"/>
        <v>184.9</v>
      </c>
      <c r="R44" s="74">
        <f t="shared" si="12"/>
        <v>15.5</v>
      </c>
      <c r="S44" s="74">
        <f t="shared" si="12"/>
        <v>0</v>
      </c>
      <c r="T44" s="74">
        <f t="shared" si="12"/>
        <v>0</v>
      </c>
      <c r="U44" s="74">
        <f t="shared" si="12"/>
        <v>0</v>
      </c>
      <c r="V44" s="74">
        <f t="shared" si="12"/>
        <v>26.6</v>
      </c>
      <c r="W44" s="74">
        <f t="shared" si="12"/>
        <v>5</v>
      </c>
      <c r="X44" s="74">
        <f t="shared" si="12"/>
        <v>21.6</v>
      </c>
      <c r="Y44" s="74">
        <f t="shared" si="12"/>
        <v>542.4</v>
      </c>
      <c r="Z44" s="75">
        <f t="shared" si="12"/>
        <v>2321.42</v>
      </c>
      <c r="AA44" s="76">
        <f t="shared" si="12"/>
        <v>1779.02</v>
      </c>
      <c r="AB44" s="77">
        <f t="shared" si="12"/>
        <v>1578.62</v>
      </c>
      <c r="AC44" s="78">
        <f t="shared" si="12"/>
        <v>200.4</v>
      </c>
      <c r="AD44" s="79">
        <f t="shared" si="1"/>
        <v>647.59928652033045</v>
      </c>
      <c r="AE44" s="80">
        <f t="shared" si="2"/>
        <v>574.64963051945688</v>
      </c>
      <c r="AF44" s="81">
        <f t="shared" si="3"/>
        <v>72.949656000873659</v>
      </c>
      <c r="AG44" s="82">
        <f t="shared" si="4"/>
        <v>845.04386443886278</v>
      </c>
      <c r="AH44" s="83">
        <f t="shared" si="5"/>
        <v>197.44457791853227</v>
      </c>
      <c r="AI44" s="84">
        <f>AC44*100/AA44</f>
        <v>11.264628840597632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&amp;C&amp;16【広域ブロック別】令和７年９月分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2025-10-28T05:40:18Z</cp:lastPrinted>
  <dcterms:created xsi:type="dcterms:W3CDTF">2010-06-09T06:34:32Z</dcterms:created>
  <dcterms:modified xsi:type="dcterms:W3CDTF">2025-11-06T02:50:18Z</dcterms:modified>
</cp:coreProperties>
</file>